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23895" windowHeight="9975"/>
  </bookViews>
  <sheets>
    <sheet name="МЦПиНР" sheetId="1" r:id="rId1"/>
  </sheets>
  <definedNames>
    <definedName name="_xlnm._FilterDatabase" localSheetId="0" hidden="1">МЦПиНР!$A$15:$F$729</definedName>
  </definedNames>
  <calcPr calcId="124519"/>
</workbook>
</file>

<file path=xl/calcChain.xml><?xml version="1.0" encoding="utf-8"?>
<calcChain xmlns="http://schemas.openxmlformats.org/spreadsheetml/2006/main">
  <c r="F522" i="1"/>
  <c r="E522"/>
  <c r="E517" s="1"/>
  <c r="D522"/>
  <c r="F520"/>
  <c r="E520"/>
  <c r="D520"/>
  <c r="D517" s="1"/>
  <c r="F518"/>
  <c r="E518"/>
  <c r="D518"/>
  <c r="F517"/>
  <c r="F724"/>
  <c r="E724"/>
  <c r="E723" s="1"/>
  <c r="D724"/>
  <c r="F723"/>
  <c r="D723"/>
  <c r="F721"/>
  <c r="E721"/>
  <c r="D721"/>
  <c r="F718"/>
  <c r="F717" s="1"/>
  <c r="E718"/>
  <c r="D718"/>
  <c r="E717"/>
  <c r="D717"/>
  <c r="F713"/>
  <c r="E713"/>
  <c r="D713"/>
  <c r="D712" s="1"/>
  <c r="F712"/>
  <c r="E712"/>
  <c r="F709"/>
  <c r="F708" s="1"/>
  <c r="E709"/>
  <c r="D709"/>
  <c r="E708"/>
  <c r="D708"/>
  <c r="F706"/>
  <c r="E706"/>
  <c r="D706"/>
  <c r="D701" s="1"/>
  <c r="F702"/>
  <c r="E702"/>
  <c r="D702"/>
  <c r="F701"/>
  <c r="E701"/>
  <c r="F697"/>
  <c r="E697"/>
  <c r="E696" s="1"/>
  <c r="D697"/>
  <c r="F696"/>
  <c r="D696"/>
  <c r="F694"/>
  <c r="E694"/>
  <c r="D694"/>
  <c r="F690"/>
  <c r="F689" s="1"/>
  <c r="E690"/>
  <c r="D690"/>
  <c r="E689"/>
  <c r="D689"/>
  <c r="F687"/>
  <c r="E687"/>
  <c r="D687"/>
  <c r="F683"/>
  <c r="E683"/>
  <c r="D683"/>
  <c r="D682" s="1"/>
  <c r="F682"/>
  <c r="E682"/>
  <c r="F678"/>
  <c r="E678"/>
  <c r="D678"/>
  <c r="F677"/>
  <c r="E677"/>
  <c r="E676" s="1"/>
  <c r="D677"/>
  <c r="F673"/>
  <c r="E673"/>
  <c r="D673"/>
  <c r="F670"/>
  <c r="F669" s="1"/>
  <c r="E670"/>
  <c r="E669" s="1"/>
  <c r="D670"/>
  <c r="D669"/>
  <c r="F667"/>
  <c r="E667"/>
  <c r="D667"/>
  <c r="F666"/>
  <c r="E666"/>
  <c r="D666"/>
  <c r="F664"/>
  <c r="E664"/>
  <c r="E660" s="1"/>
  <c r="D664"/>
  <c r="F661"/>
  <c r="E661"/>
  <c r="D661"/>
  <c r="D660" s="1"/>
  <c r="F660"/>
  <c r="F658"/>
  <c r="F654" s="1"/>
  <c r="E658"/>
  <c r="D658"/>
  <c r="F655"/>
  <c r="E655"/>
  <c r="E654" s="1"/>
  <c r="D655"/>
  <c r="D654"/>
  <c r="F652"/>
  <c r="E652"/>
  <c r="D652"/>
  <c r="F649"/>
  <c r="F648" s="1"/>
  <c r="E649"/>
  <c r="D649"/>
  <c r="E648"/>
  <c r="D648"/>
  <c r="F646"/>
  <c r="E646"/>
  <c r="D646"/>
  <c r="D642" s="1"/>
  <c r="F643"/>
  <c r="E643"/>
  <c r="D643"/>
  <c r="F642"/>
  <c r="E642"/>
  <c r="F640"/>
  <c r="F639" s="1"/>
  <c r="E640"/>
  <c r="E639" s="1"/>
  <c r="D640"/>
  <c r="D639"/>
  <c r="F637"/>
  <c r="E637"/>
  <c r="D637"/>
  <c r="F636"/>
  <c r="E636"/>
  <c r="D636"/>
  <c r="F634"/>
  <c r="E634"/>
  <c r="E633" s="1"/>
  <c r="D634"/>
  <c r="F633"/>
  <c r="D633"/>
  <c r="F631"/>
  <c r="F627" s="1"/>
  <c r="E631"/>
  <c r="D631"/>
  <c r="F628"/>
  <c r="E628"/>
  <c r="D628"/>
  <c r="E627"/>
  <c r="D627"/>
  <c r="F625"/>
  <c r="E625"/>
  <c r="D625"/>
  <c r="D620" s="1"/>
  <c r="F621"/>
  <c r="E621"/>
  <c r="D621"/>
  <c r="F620"/>
  <c r="E620"/>
  <c r="E616" s="1"/>
  <c r="F618"/>
  <c r="E618"/>
  <c r="E617" s="1"/>
  <c r="D618"/>
  <c r="F617"/>
  <c r="D617"/>
  <c r="F613"/>
  <c r="F609" s="1"/>
  <c r="E613"/>
  <c r="D613"/>
  <c r="F610"/>
  <c r="E610"/>
  <c r="E609" s="1"/>
  <c r="D610"/>
  <c r="D609"/>
  <c r="F607"/>
  <c r="E607"/>
  <c r="D607"/>
  <c r="F606"/>
  <c r="E606"/>
  <c r="D606"/>
  <c r="F604"/>
  <c r="E604"/>
  <c r="E603" s="1"/>
  <c r="D604"/>
  <c r="F603"/>
  <c r="D603"/>
  <c r="F601"/>
  <c r="E601"/>
  <c r="D601"/>
  <c r="F599"/>
  <c r="F598" s="1"/>
  <c r="E599"/>
  <c r="D599"/>
  <c r="E598"/>
  <c r="D598"/>
  <c r="F596"/>
  <c r="E596"/>
  <c r="D596"/>
  <c r="D595" s="1"/>
  <c r="F595"/>
  <c r="E595"/>
  <c r="F593"/>
  <c r="F589" s="1"/>
  <c r="E593"/>
  <c r="D593"/>
  <c r="F590"/>
  <c r="E590"/>
  <c r="E589" s="1"/>
  <c r="D590"/>
  <c r="D589"/>
  <c r="F586"/>
  <c r="E586"/>
  <c r="D586"/>
  <c r="D583"/>
  <c r="D582" s="1"/>
  <c r="F582"/>
  <c r="E582"/>
  <c r="F580"/>
  <c r="F579" s="1"/>
  <c r="E580"/>
  <c r="D580"/>
  <c r="E579"/>
  <c r="D579"/>
  <c r="F577"/>
  <c r="E577"/>
  <c r="D577"/>
  <c r="D576" s="1"/>
  <c r="F576"/>
  <c r="E576"/>
  <c r="F572"/>
  <c r="F569" s="1"/>
  <c r="E572"/>
  <c r="D572"/>
  <c r="F570"/>
  <c r="E570"/>
  <c r="E569" s="1"/>
  <c r="D570"/>
  <c r="D569"/>
  <c r="F567"/>
  <c r="E567"/>
  <c r="D567"/>
  <c r="F566"/>
  <c r="E566"/>
  <c r="D566"/>
  <c r="F564"/>
  <c r="E564"/>
  <c r="E556" s="1"/>
  <c r="D564"/>
  <c r="F561"/>
  <c r="E561"/>
  <c r="D561"/>
  <c r="D556" s="1"/>
  <c r="F557"/>
  <c r="E557"/>
  <c r="D557"/>
  <c r="F556"/>
  <c r="F553"/>
  <c r="E553"/>
  <c r="D553"/>
  <c r="D552" s="1"/>
  <c r="D551" s="1"/>
  <c r="F552"/>
  <c r="E552"/>
  <c r="F551"/>
  <c r="E551"/>
  <c r="D549"/>
  <c r="F548"/>
  <c r="F547" s="1"/>
  <c r="E548"/>
  <c r="D548"/>
  <c r="E547"/>
  <c r="D547"/>
  <c r="F544"/>
  <c r="E544"/>
  <c r="D544"/>
  <c r="F543"/>
  <c r="F542" s="1"/>
  <c r="F541" s="1"/>
  <c r="E543"/>
  <c r="D543"/>
  <c r="E542"/>
  <c r="E541" s="1"/>
  <c r="D542"/>
  <c r="D541"/>
  <c r="F539"/>
  <c r="E539"/>
  <c r="D539"/>
  <c r="F538"/>
  <c r="F537" s="1"/>
  <c r="F536" s="1"/>
  <c r="E538"/>
  <c r="D538"/>
  <c r="E537"/>
  <c r="E536" s="1"/>
  <c r="D537"/>
  <c r="D536"/>
  <c r="F534"/>
  <c r="E534"/>
  <c r="D534"/>
  <c r="F533"/>
  <c r="E533"/>
  <c r="D533"/>
  <c r="F531"/>
  <c r="E531"/>
  <c r="E530" s="1"/>
  <c r="D531"/>
  <c r="F530"/>
  <c r="D530"/>
  <c r="F528"/>
  <c r="E528"/>
  <c r="D528"/>
  <c r="F527"/>
  <c r="E527"/>
  <c r="D527"/>
  <c r="F525"/>
  <c r="E525"/>
  <c r="E524" s="1"/>
  <c r="D525"/>
  <c r="F524"/>
  <c r="D524"/>
  <c r="F515"/>
  <c r="E515"/>
  <c r="D515"/>
  <c r="D514" s="1"/>
  <c r="F514"/>
  <c r="E514"/>
  <c r="F512"/>
  <c r="F511" s="1"/>
  <c r="E512"/>
  <c r="D512"/>
  <c r="E511"/>
  <c r="D511"/>
  <c r="F508"/>
  <c r="E508"/>
  <c r="D508"/>
  <c r="F506"/>
  <c r="F505" s="1"/>
  <c r="F501" s="1"/>
  <c r="E506"/>
  <c r="D506"/>
  <c r="E505"/>
  <c r="E501" s="1"/>
  <c r="D505"/>
  <c r="F503"/>
  <c r="E503"/>
  <c r="D503"/>
  <c r="D502" s="1"/>
  <c r="D501" s="1"/>
  <c r="F502"/>
  <c r="E502"/>
  <c r="F497"/>
  <c r="E497"/>
  <c r="D497"/>
  <c r="F496"/>
  <c r="E496"/>
  <c r="D496"/>
  <c r="F494"/>
  <c r="E494"/>
  <c r="E491" s="1"/>
  <c r="D494"/>
  <c r="D491" s="1"/>
  <c r="D487" s="1"/>
  <c r="F492"/>
  <c r="E492"/>
  <c r="D492"/>
  <c r="F491"/>
  <c r="F489"/>
  <c r="F488" s="1"/>
  <c r="F487" s="1"/>
  <c r="E489"/>
  <c r="D489"/>
  <c r="E488"/>
  <c r="D488"/>
  <c r="F485"/>
  <c r="E485"/>
  <c r="D485"/>
  <c r="F484"/>
  <c r="E484"/>
  <c r="D484"/>
  <c r="F482"/>
  <c r="E482"/>
  <c r="E481" s="1"/>
  <c r="D482"/>
  <c r="F481"/>
  <c r="D481"/>
  <c r="F479"/>
  <c r="E479"/>
  <c r="D479"/>
  <c r="F478"/>
  <c r="E478"/>
  <c r="D478"/>
  <c r="F476"/>
  <c r="E476"/>
  <c r="E475" s="1"/>
  <c r="D476"/>
  <c r="F475"/>
  <c r="D475"/>
  <c r="F473"/>
  <c r="E473"/>
  <c r="D473"/>
  <c r="D472" s="1"/>
  <c r="F472"/>
  <c r="F468" s="1"/>
  <c r="E472"/>
  <c r="F470"/>
  <c r="E470"/>
  <c r="E469" s="1"/>
  <c r="D470"/>
  <c r="F469"/>
  <c r="D469"/>
  <c r="D468" s="1"/>
  <c r="D467" s="1"/>
  <c r="D466" s="1"/>
  <c r="F464"/>
  <c r="E464"/>
  <c r="D464"/>
  <c r="D463" s="1"/>
  <c r="D462" s="1"/>
  <c r="F463"/>
  <c r="E463"/>
  <c r="F462"/>
  <c r="E462"/>
  <c r="F460"/>
  <c r="F459" s="1"/>
  <c r="F458" s="1"/>
  <c r="F457" s="1"/>
  <c r="F456" s="1"/>
  <c r="E460"/>
  <c r="E459" s="1"/>
  <c r="E458" s="1"/>
  <c r="E457" s="1"/>
  <c r="E456" s="1"/>
  <c r="D460"/>
  <c r="D459"/>
  <c r="D458" s="1"/>
  <c r="D457" s="1"/>
  <c r="D456" s="1"/>
  <c r="F454"/>
  <c r="E454"/>
  <c r="E453" s="1"/>
  <c r="D454"/>
  <c r="D453" s="1"/>
  <c r="F453"/>
  <c r="F450"/>
  <c r="F449" s="1"/>
  <c r="E450"/>
  <c r="D450"/>
  <c r="E449"/>
  <c r="D449"/>
  <c r="F446"/>
  <c r="E446"/>
  <c r="D446"/>
  <c r="D445" s="1"/>
  <c r="F445"/>
  <c r="E445"/>
  <c r="F443"/>
  <c r="F442" s="1"/>
  <c r="E443"/>
  <c r="D443"/>
  <c r="E442"/>
  <c r="E438" s="1"/>
  <c r="E437" s="1"/>
  <c r="D442"/>
  <c r="F440"/>
  <c r="E440"/>
  <c r="D440"/>
  <c r="D439" s="1"/>
  <c r="D438" s="1"/>
  <c r="D437" s="1"/>
  <c r="F439"/>
  <c r="E439"/>
  <c r="F435"/>
  <c r="E435"/>
  <c r="F434"/>
  <c r="F433" s="1"/>
  <c r="E434"/>
  <c r="D434"/>
  <c r="E433"/>
  <c r="D433"/>
  <c r="F430"/>
  <c r="E430"/>
  <c r="E429" s="1"/>
  <c r="D430"/>
  <c r="D429" s="1"/>
  <c r="D425" s="1"/>
  <c r="D424" s="1"/>
  <c r="D423" s="1"/>
  <c r="F429"/>
  <c r="F427"/>
  <c r="F426" s="1"/>
  <c r="F425" s="1"/>
  <c r="E427"/>
  <c r="D427"/>
  <c r="E426"/>
  <c r="D426"/>
  <c r="F421"/>
  <c r="F420" s="1"/>
  <c r="F419" s="1"/>
  <c r="E421"/>
  <c r="E420" s="1"/>
  <c r="E419" s="1"/>
  <c r="D421"/>
  <c r="D420"/>
  <c r="D419" s="1"/>
  <c r="F417"/>
  <c r="F410" s="1"/>
  <c r="F402" s="1"/>
  <c r="F401" s="1"/>
  <c r="F400" s="1"/>
  <c r="E417"/>
  <c r="D417"/>
  <c r="F414"/>
  <c r="E414"/>
  <c r="D414"/>
  <c r="F411"/>
  <c r="E411"/>
  <c r="E410" s="1"/>
  <c r="E402" s="1"/>
  <c r="D411"/>
  <c r="D410" s="1"/>
  <c r="F407"/>
  <c r="F406" s="1"/>
  <c r="E407"/>
  <c r="D407"/>
  <c r="E406"/>
  <c r="D406"/>
  <c r="F404"/>
  <c r="E404"/>
  <c r="D404"/>
  <c r="D403" s="1"/>
  <c r="D402" s="1"/>
  <c r="D401" s="1"/>
  <c r="D400" s="1"/>
  <c r="F403"/>
  <c r="E403"/>
  <c r="F398"/>
  <c r="E398"/>
  <c r="D398"/>
  <c r="F397"/>
  <c r="F390" s="1"/>
  <c r="E397"/>
  <c r="D397"/>
  <c r="F395"/>
  <c r="E395"/>
  <c r="E394" s="1"/>
  <c r="E390" s="1"/>
  <c r="D395"/>
  <c r="F394"/>
  <c r="D394"/>
  <c r="D390" s="1"/>
  <c r="F392"/>
  <c r="E392"/>
  <c r="D392"/>
  <c r="F391"/>
  <c r="E391"/>
  <c r="D391"/>
  <c r="F388"/>
  <c r="E388"/>
  <c r="D388"/>
  <c r="D387" s="1"/>
  <c r="F387"/>
  <c r="E387"/>
  <c r="F385"/>
  <c r="F384" s="1"/>
  <c r="F380" s="1"/>
  <c r="F379" s="1"/>
  <c r="F378" s="1"/>
  <c r="E385"/>
  <c r="D385"/>
  <c r="E384"/>
  <c r="E380" s="1"/>
  <c r="E379" s="1"/>
  <c r="E378" s="1"/>
  <c r="D384"/>
  <c r="F382"/>
  <c r="E382"/>
  <c r="D382"/>
  <c r="D381" s="1"/>
  <c r="D380" s="1"/>
  <c r="D379" s="1"/>
  <c r="D378" s="1"/>
  <c r="F381"/>
  <c r="E381"/>
  <c r="F376"/>
  <c r="E376"/>
  <c r="D376"/>
  <c r="F375"/>
  <c r="F371" s="1"/>
  <c r="E375"/>
  <c r="D375"/>
  <c r="F373"/>
  <c r="E373"/>
  <c r="E372" s="1"/>
  <c r="E371" s="1"/>
  <c r="D373"/>
  <c r="F372"/>
  <c r="D372"/>
  <c r="D371" s="1"/>
  <c r="F369"/>
  <c r="F368" s="1"/>
  <c r="E369"/>
  <c r="D369"/>
  <c r="E368"/>
  <c r="D368"/>
  <c r="F366"/>
  <c r="E366"/>
  <c r="D366"/>
  <c r="D365" s="1"/>
  <c r="F365"/>
  <c r="E365"/>
  <c r="F363"/>
  <c r="F362" s="1"/>
  <c r="F358" s="1"/>
  <c r="F357" s="1"/>
  <c r="E363"/>
  <c r="D363"/>
  <c r="E362"/>
  <c r="D362"/>
  <c r="F360"/>
  <c r="E360"/>
  <c r="E359" s="1"/>
  <c r="E358" s="1"/>
  <c r="E357" s="1"/>
  <c r="D360"/>
  <c r="D359" s="1"/>
  <c r="F359"/>
  <c r="F355"/>
  <c r="E355"/>
  <c r="D355"/>
  <c r="D354" s="1"/>
  <c r="D350" s="1"/>
  <c r="D349" s="1"/>
  <c r="F354"/>
  <c r="E354"/>
  <c r="F352"/>
  <c r="F351" s="1"/>
  <c r="F350" s="1"/>
  <c r="F349" s="1"/>
  <c r="E352"/>
  <c r="D352"/>
  <c r="E351"/>
  <c r="E350" s="1"/>
  <c r="E349" s="1"/>
  <c r="E348" s="1"/>
  <c r="D351"/>
  <c r="F346"/>
  <c r="E346"/>
  <c r="E345" s="1"/>
  <c r="D346"/>
  <c r="F345"/>
  <c r="D345"/>
  <c r="F343"/>
  <c r="E343"/>
  <c r="D343"/>
  <c r="F342"/>
  <c r="E342"/>
  <c r="D342"/>
  <c r="F340"/>
  <c r="E340"/>
  <c r="E339" s="1"/>
  <c r="D340"/>
  <c r="F339"/>
  <c r="D339"/>
  <c r="F337"/>
  <c r="E337"/>
  <c r="D337"/>
  <c r="F336"/>
  <c r="E336"/>
  <c r="D336"/>
  <c r="F334"/>
  <c r="F333" s="1"/>
  <c r="E334"/>
  <c r="E333" s="1"/>
  <c r="D334"/>
  <c r="D333"/>
  <c r="F331"/>
  <c r="E331"/>
  <c r="D331"/>
  <c r="F330"/>
  <c r="F326" s="1"/>
  <c r="E330"/>
  <c r="D330"/>
  <c r="F328"/>
  <c r="E328"/>
  <c r="E327" s="1"/>
  <c r="E326" s="1"/>
  <c r="D328"/>
  <c r="F327"/>
  <c r="D327"/>
  <c r="D326" s="1"/>
  <c r="F324"/>
  <c r="F323" s="1"/>
  <c r="F319" s="1"/>
  <c r="E324"/>
  <c r="D324"/>
  <c r="E323"/>
  <c r="E319" s="1"/>
  <c r="D323"/>
  <c r="F321"/>
  <c r="E321"/>
  <c r="D321"/>
  <c r="D320" s="1"/>
  <c r="D319" s="1"/>
  <c r="F320"/>
  <c r="E320"/>
  <c r="F317"/>
  <c r="E317"/>
  <c r="E316" s="1"/>
  <c r="E312" s="1"/>
  <c r="D317"/>
  <c r="F316"/>
  <c r="D316"/>
  <c r="D312" s="1"/>
  <c r="D311" s="1"/>
  <c r="F314"/>
  <c r="E314"/>
  <c r="D314"/>
  <c r="F313"/>
  <c r="F312" s="1"/>
  <c r="E313"/>
  <c r="D313"/>
  <c r="F309"/>
  <c r="E309"/>
  <c r="D309"/>
  <c r="F308"/>
  <c r="F304" s="1"/>
  <c r="F303" s="1"/>
  <c r="E308"/>
  <c r="D308"/>
  <c r="F306"/>
  <c r="F305" s="1"/>
  <c r="E306"/>
  <c r="E305" s="1"/>
  <c r="D306"/>
  <c r="D305"/>
  <c r="D304" s="1"/>
  <c r="D303" s="1"/>
  <c r="D302" s="1"/>
  <c r="F300"/>
  <c r="E300"/>
  <c r="D300"/>
  <c r="D299" s="1"/>
  <c r="D298" s="1"/>
  <c r="F299"/>
  <c r="E299"/>
  <c r="F298"/>
  <c r="E298"/>
  <c r="F295"/>
  <c r="E295"/>
  <c r="E294" s="1"/>
  <c r="D295"/>
  <c r="F294"/>
  <c r="D294"/>
  <c r="F291"/>
  <c r="E291"/>
  <c r="D291"/>
  <c r="F290"/>
  <c r="E290"/>
  <c r="D290"/>
  <c r="F287"/>
  <c r="F286" s="1"/>
  <c r="E287"/>
  <c r="E286" s="1"/>
  <c r="D287"/>
  <c r="D286"/>
  <c r="F283"/>
  <c r="E283"/>
  <c r="D283"/>
  <c r="D282" s="1"/>
  <c r="F282"/>
  <c r="E282"/>
  <c r="F279"/>
  <c r="F278" s="1"/>
  <c r="E279"/>
  <c r="E278" s="1"/>
  <c r="D279"/>
  <c r="D278"/>
  <c r="F275"/>
  <c r="E275"/>
  <c r="D275"/>
  <c r="D274" s="1"/>
  <c r="F274"/>
  <c r="E274"/>
  <c r="F271"/>
  <c r="F270" s="1"/>
  <c r="E271"/>
  <c r="E270" s="1"/>
  <c r="E269" s="1"/>
  <c r="D271"/>
  <c r="D270"/>
  <c r="F267"/>
  <c r="F266" s="1"/>
  <c r="E267"/>
  <c r="D267"/>
  <c r="E266"/>
  <c r="D266"/>
  <c r="F264"/>
  <c r="E264"/>
  <c r="E263" s="1"/>
  <c r="D264"/>
  <c r="D263" s="1"/>
  <c r="F263"/>
  <c r="F261"/>
  <c r="F260" s="1"/>
  <c r="E261"/>
  <c r="D261"/>
  <c r="E260"/>
  <c r="D260"/>
  <c r="F258"/>
  <c r="E258"/>
  <c r="E257" s="1"/>
  <c r="D258"/>
  <c r="D257" s="1"/>
  <c r="F257"/>
  <c r="F255"/>
  <c r="E255"/>
  <c r="D255"/>
  <c r="F253"/>
  <c r="F252" s="1"/>
  <c r="E253"/>
  <c r="E252" s="1"/>
  <c r="D253"/>
  <c r="D252"/>
  <c r="F250"/>
  <c r="E250"/>
  <c r="D250"/>
  <c r="D249" s="1"/>
  <c r="F249"/>
  <c r="E249"/>
  <c r="F247"/>
  <c r="F246" s="1"/>
  <c r="E247"/>
  <c r="E246" s="1"/>
  <c r="D247"/>
  <c r="D246"/>
  <c r="D245" s="1"/>
  <c r="F243"/>
  <c r="F242" s="1"/>
  <c r="E243"/>
  <c r="D243"/>
  <c r="E242"/>
  <c r="D242"/>
  <c r="F240"/>
  <c r="E240"/>
  <c r="E239" s="1"/>
  <c r="D240"/>
  <c r="D239" s="1"/>
  <c r="F239"/>
  <c r="F237"/>
  <c r="F236" s="1"/>
  <c r="E237"/>
  <c r="D237"/>
  <c r="E236"/>
  <c r="D236"/>
  <c r="F234"/>
  <c r="E234"/>
  <c r="E233" s="1"/>
  <c r="D234"/>
  <c r="D233" s="1"/>
  <c r="F233"/>
  <c r="F231"/>
  <c r="F228" s="1"/>
  <c r="E231"/>
  <c r="D231"/>
  <c r="F229"/>
  <c r="E229"/>
  <c r="E228" s="1"/>
  <c r="D229"/>
  <c r="D228"/>
  <c r="F226"/>
  <c r="E226"/>
  <c r="D226"/>
  <c r="F225"/>
  <c r="F224" s="1"/>
  <c r="E225"/>
  <c r="D225"/>
  <c r="F220"/>
  <c r="F216" s="1"/>
  <c r="E220"/>
  <c r="D220"/>
  <c r="F217"/>
  <c r="E217"/>
  <c r="E216" s="1"/>
  <c r="D217"/>
  <c r="D216"/>
  <c r="F214"/>
  <c r="E214"/>
  <c r="D214"/>
  <c r="F213"/>
  <c r="E213"/>
  <c r="D213"/>
  <c r="F211"/>
  <c r="F210" s="1"/>
  <c r="E211"/>
  <c r="E210" s="1"/>
  <c r="D211"/>
  <c r="D210"/>
  <c r="F208"/>
  <c r="E208"/>
  <c r="D208"/>
  <c r="F207"/>
  <c r="F201" s="1"/>
  <c r="F200" s="1"/>
  <c r="E207"/>
  <c r="D207"/>
  <c r="F203"/>
  <c r="E203"/>
  <c r="E202" s="1"/>
  <c r="E201" s="1"/>
  <c r="E200" s="1"/>
  <c r="D203"/>
  <c r="F202"/>
  <c r="D202"/>
  <c r="D201" s="1"/>
  <c r="D200" s="1"/>
  <c r="F198"/>
  <c r="E198"/>
  <c r="E197" s="1"/>
  <c r="E196" s="1"/>
  <c r="D198"/>
  <c r="F197"/>
  <c r="D197"/>
  <c r="D196" s="1"/>
  <c r="F196"/>
  <c r="F188" s="1"/>
  <c r="F194"/>
  <c r="F193" s="1"/>
  <c r="F189" s="1"/>
  <c r="E194"/>
  <c r="D194"/>
  <c r="E193"/>
  <c r="E189" s="1"/>
  <c r="D193"/>
  <c r="F191"/>
  <c r="E191"/>
  <c r="D191"/>
  <c r="D190" s="1"/>
  <c r="F190"/>
  <c r="E190"/>
  <c r="F186"/>
  <c r="E186"/>
  <c r="D186"/>
  <c r="D185" s="1"/>
  <c r="F185"/>
  <c r="F183" s="1"/>
  <c r="E185"/>
  <c r="F184"/>
  <c r="E184"/>
  <c r="E183"/>
  <c r="F181"/>
  <c r="E181"/>
  <c r="D181"/>
  <c r="D180" s="1"/>
  <c r="D179" s="1"/>
  <c r="F180"/>
  <c r="E180"/>
  <c r="F179"/>
  <c r="E179"/>
  <c r="F177"/>
  <c r="E177"/>
  <c r="E176" s="1"/>
  <c r="D177"/>
  <c r="F176"/>
  <c r="D176"/>
  <c r="F174"/>
  <c r="E174"/>
  <c r="D174"/>
  <c r="F173"/>
  <c r="E173"/>
  <c r="D173"/>
  <c r="F171"/>
  <c r="E171"/>
  <c r="E170" s="1"/>
  <c r="D171"/>
  <c r="F170"/>
  <c r="D170"/>
  <c r="F168"/>
  <c r="E168"/>
  <c r="D168"/>
  <c r="F167"/>
  <c r="E167"/>
  <c r="D167"/>
  <c r="F165"/>
  <c r="E165"/>
  <c r="E164" s="1"/>
  <c r="D165"/>
  <c r="F164"/>
  <c r="D164"/>
  <c r="F162"/>
  <c r="E162"/>
  <c r="D162"/>
  <c r="F161"/>
  <c r="E161"/>
  <c r="D161"/>
  <c r="F159"/>
  <c r="E159"/>
  <c r="E158" s="1"/>
  <c r="D159"/>
  <c r="F158"/>
  <c r="D158"/>
  <c r="F156"/>
  <c r="E156"/>
  <c r="D156"/>
  <c r="F155"/>
  <c r="E155"/>
  <c r="D155"/>
  <c r="F153"/>
  <c r="E153"/>
  <c r="E152" s="1"/>
  <c r="D153"/>
  <c r="F152"/>
  <c r="D152"/>
  <c r="F150"/>
  <c r="E150"/>
  <c r="D150"/>
  <c r="D149" s="1"/>
  <c r="F149"/>
  <c r="E149"/>
  <c r="F147"/>
  <c r="F146" s="1"/>
  <c r="F145" s="1"/>
  <c r="F144" s="1"/>
  <c r="E147"/>
  <c r="E146" s="1"/>
  <c r="D147"/>
  <c r="D146"/>
  <c r="D145" s="1"/>
  <c r="D144" s="1"/>
  <c r="F142"/>
  <c r="E142"/>
  <c r="E141" s="1"/>
  <c r="E137" s="1"/>
  <c r="D142"/>
  <c r="F141"/>
  <c r="D141"/>
  <c r="D137" s="1"/>
  <c r="F139"/>
  <c r="E139"/>
  <c r="D139"/>
  <c r="F138"/>
  <c r="F137" s="1"/>
  <c r="E138"/>
  <c r="D138"/>
  <c r="F135"/>
  <c r="E135"/>
  <c r="E134" s="1"/>
  <c r="D135"/>
  <c r="D134" s="1"/>
  <c r="F134"/>
  <c r="F132"/>
  <c r="F131" s="1"/>
  <c r="E132"/>
  <c r="D132"/>
  <c r="E131"/>
  <c r="D131"/>
  <c r="F129"/>
  <c r="E129"/>
  <c r="E128" s="1"/>
  <c r="D129"/>
  <c r="D128" s="1"/>
  <c r="F128"/>
  <c r="F126"/>
  <c r="F125" s="1"/>
  <c r="E126"/>
  <c r="D126"/>
  <c r="E125"/>
  <c r="E121" s="1"/>
  <c r="D125"/>
  <c r="F123"/>
  <c r="E123"/>
  <c r="E122" s="1"/>
  <c r="D123"/>
  <c r="D122" s="1"/>
  <c r="F122"/>
  <c r="F119"/>
  <c r="E119"/>
  <c r="E118" s="1"/>
  <c r="D119"/>
  <c r="F118"/>
  <c r="D118"/>
  <c r="F116"/>
  <c r="E116"/>
  <c r="D116"/>
  <c r="F115"/>
  <c r="F111" s="1"/>
  <c r="E115"/>
  <c r="D115"/>
  <c r="F113"/>
  <c r="E113"/>
  <c r="E112" s="1"/>
  <c r="D113"/>
  <c r="F112"/>
  <c r="D112"/>
  <c r="D111" s="1"/>
  <c r="F109"/>
  <c r="F108" s="1"/>
  <c r="E109"/>
  <c r="D109"/>
  <c r="E108"/>
  <c r="D108"/>
  <c r="F106"/>
  <c r="E106"/>
  <c r="D106"/>
  <c r="D105" s="1"/>
  <c r="F105"/>
  <c r="E105"/>
  <c r="F103"/>
  <c r="F102" s="1"/>
  <c r="E103"/>
  <c r="D103"/>
  <c r="E102"/>
  <c r="D102"/>
  <c r="F100"/>
  <c r="E100"/>
  <c r="D100"/>
  <c r="D99" s="1"/>
  <c r="F99"/>
  <c r="E99"/>
  <c r="F97"/>
  <c r="F96" s="1"/>
  <c r="E97"/>
  <c r="D97"/>
  <c r="E96"/>
  <c r="D96"/>
  <c r="F94"/>
  <c r="E94"/>
  <c r="D94"/>
  <c r="D93" s="1"/>
  <c r="F93"/>
  <c r="E93"/>
  <c r="F91"/>
  <c r="F90" s="1"/>
  <c r="E91"/>
  <c r="D91"/>
  <c r="E90"/>
  <c r="D90"/>
  <c r="F88"/>
  <c r="E88"/>
  <c r="D88"/>
  <c r="D87" s="1"/>
  <c r="F87"/>
  <c r="E87"/>
  <c r="F85"/>
  <c r="F84" s="1"/>
  <c r="E85"/>
  <c r="D85"/>
  <c r="E84"/>
  <c r="D84"/>
  <c r="F82"/>
  <c r="E82"/>
  <c r="D82"/>
  <c r="D81" s="1"/>
  <c r="F81"/>
  <c r="E81"/>
  <c r="F79"/>
  <c r="F78" s="1"/>
  <c r="F74" s="1"/>
  <c r="E79"/>
  <c r="D79"/>
  <c r="E78"/>
  <c r="E74" s="1"/>
  <c r="D78"/>
  <c r="F76"/>
  <c r="E76"/>
  <c r="D76"/>
  <c r="D75" s="1"/>
  <c r="F75"/>
  <c r="E75"/>
  <c r="F71"/>
  <c r="E71"/>
  <c r="D71"/>
  <c r="D70" s="1"/>
  <c r="F70"/>
  <c r="E70"/>
  <c r="F68"/>
  <c r="F67" s="1"/>
  <c r="E68"/>
  <c r="D68"/>
  <c r="E67"/>
  <c r="D67"/>
  <c r="F65"/>
  <c r="E65"/>
  <c r="D65"/>
  <c r="D64" s="1"/>
  <c r="F64"/>
  <c r="E64"/>
  <c r="F62"/>
  <c r="F61" s="1"/>
  <c r="E62"/>
  <c r="D62"/>
  <c r="E61"/>
  <c r="D61"/>
  <c r="F59"/>
  <c r="E59"/>
  <c r="D59"/>
  <c r="D58" s="1"/>
  <c r="D54" s="1"/>
  <c r="F58"/>
  <c r="E58"/>
  <c r="F56"/>
  <c r="F55" s="1"/>
  <c r="E56"/>
  <c r="D56"/>
  <c r="E55"/>
  <c r="E54" s="1"/>
  <c r="D55"/>
  <c r="F52"/>
  <c r="E52"/>
  <c r="D52"/>
  <c r="F50"/>
  <c r="F49" s="1"/>
  <c r="F45" s="1"/>
  <c r="E50"/>
  <c r="D50"/>
  <c r="E49"/>
  <c r="E45" s="1"/>
  <c r="D49"/>
  <c r="F47"/>
  <c r="E47"/>
  <c r="D47"/>
  <c r="D46" s="1"/>
  <c r="D45" s="1"/>
  <c r="F46"/>
  <c r="E46"/>
  <c r="F43"/>
  <c r="E43"/>
  <c r="E42" s="1"/>
  <c r="D43"/>
  <c r="F42"/>
  <c r="D42"/>
  <c r="F40"/>
  <c r="E40"/>
  <c r="D40"/>
  <c r="F39"/>
  <c r="E39"/>
  <c r="D39"/>
  <c r="F37"/>
  <c r="E37"/>
  <c r="E36" s="1"/>
  <c r="D37"/>
  <c r="F36"/>
  <c r="D36"/>
  <c r="F34"/>
  <c r="E34"/>
  <c r="D34"/>
  <c r="F33"/>
  <c r="E33"/>
  <c r="D33"/>
  <c r="F31"/>
  <c r="E31"/>
  <c r="E30" s="1"/>
  <c r="D31"/>
  <c r="F30"/>
  <c r="D30"/>
  <c r="F28"/>
  <c r="E28"/>
  <c r="D28"/>
  <c r="F27"/>
  <c r="E27"/>
  <c r="D27"/>
  <c r="F25"/>
  <c r="F24" s="1"/>
  <c r="E25"/>
  <c r="E24" s="1"/>
  <c r="D25"/>
  <c r="D24"/>
  <c r="F22"/>
  <c r="E22"/>
  <c r="D22"/>
  <c r="D21" s="1"/>
  <c r="D20" s="1"/>
  <c r="D19" s="1"/>
  <c r="F21"/>
  <c r="F20" s="1"/>
  <c r="E21"/>
  <c r="E500" l="1"/>
  <c r="E499" s="1"/>
  <c r="E510"/>
  <c r="F500"/>
  <c r="F499" s="1"/>
  <c r="F510"/>
  <c r="D510"/>
  <c r="D500" s="1"/>
  <c r="D499" s="1"/>
  <c r="D183"/>
  <c r="D184"/>
  <c r="D188"/>
  <c r="D121"/>
  <c r="F121"/>
  <c r="F73" s="1"/>
  <c r="E188"/>
  <c r="D224"/>
  <c r="F245"/>
  <c r="F223" s="1"/>
  <c r="F222" s="1"/>
  <c r="E304"/>
  <c r="E303" s="1"/>
  <c r="E302" s="1"/>
  <c r="E468"/>
  <c r="E145"/>
  <c r="E144" s="1"/>
  <c r="D189"/>
  <c r="E245"/>
  <c r="D269"/>
  <c r="F311"/>
  <c r="F302" s="1"/>
  <c r="F348"/>
  <c r="E425"/>
  <c r="E424" s="1"/>
  <c r="E423" s="1"/>
  <c r="F438"/>
  <c r="F437" s="1"/>
  <c r="F467"/>
  <c r="F466" s="1"/>
  <c r="F555"/>
  <c r="D555"/>
  <c r="D546" s="1"/>
  <c r="E555"/>
  <c r="E546" s="1"/>
  <c r="D676"/>
  <c r="E20"/>
  <c r="E19" s="1"/>
  <c r="F54"/>
  <c r="F19" s="1"/>
  <c r="D74"/>
  <c r="D73" s="1"/>
  <c r="D18" s="1"/>
  <c r="E111"/>
  <c r="E73" s="1"/>
  <c r="E224"/>
  <c r="E223" s="1"/>
  <c r="E222" s="1"/>
  <c r="F269"/>
  <c r="E311"/>
  <c r="D358"/>
  <c r="D357" s="1"/>
  <c r="D348" s="1"/>
  <c r="E401"/>
  <c r="E400" s="1"/>
  <c r="F424"/>
  <c r="E487"/>
  <c r="F546"/>
  <c r="F616"/>
  <c r="D616"/>
  <c r="F676"/>
  <c r="F18" l="1"/>
  <c r="F423"/>
  <c r="E467"/>
  <c r="E466" s="1"/>
  <c r="E18"/>
  <c r="D223"/>
  <c r="D222" s="1"/>
  <c r="D17" s="1"/>
  <c r="D728" s="1"/>
  <c r="F17" l="1"/>
  <c r="F728" s="1"/>
  <c r="E17"/>
  <c r="E728" s="1"/>
</calcChain>
</file>

<file path=xl/sharedStrings.xml><?xml version="1.0" encoding="utf-8"?>
<sst xmlns="http://schemas.openxmlformats.org/spreadsheetml/2006/main" count="1772" uniqueCount="566">
  <si>
    <t xml:space="preserve">                                                Приложение 6</t>
  </si>
  <si>
    <t xml:space="preserve">                                                к решению Думы Конаковского муниципального округа</t>
  </si>
  <si>
    <t xml:space="preserve">"О бюджете Конаковского района </t>
  </si>
  <si>
    <t>на 2023 год и на плановый период 2024 и 2025 годов"</t>
  </si>
  <si>
    <t xml:space="preserve">                                                Приложение 7</t>
  </si>
  <si>
    <t xml:space="preserve">                                                к решению Собрания депутатов</t>
  </si>
  <si>
    <t xml:space="preserve">                     Конаковского района от 22.12.2022 №406</t>
  </si>
  <si>
    <t>Распределение бюджетных ассигнований  бюджета района по целевым статьям (муниципальным программам и непрограммным направлениям деятельности), группам и элементам видов расходов классификации расходов бюджетов на 2023 год и на плановый период 2024 и 2025 годов</t>
  </si>
  <si>
    <t>КЦСР</t>
  </si>
  <si>
    <t>КВР</t>
  </si>
  <si>
    <t>Наименование</t>
  </si>
  <si>
    <t>Утверждено по бюджету     2023</t>
  </si>
  <si>
    <t>Утверждено по бюджету     2024</t>
  </si>
  <si>
    <t>Утверждено по бюджету     2025</t>
  </si>
  <si>
    <t>1</t>
  </si>
  <si>
    <t>2</t>
  </si>
  <si>
    <t>МУНИЦИПАЛЬНЫЕ ПРОГРАММЫ</t>
  </si>
  <si>
    <t>0100000000</t>
  </si>
  <si>
    <t>МП "Развитие системы образования в Конаковском районе» на 2021-2025 годы</t>
  </si>
  <si>
    <t>0110000000</t>
  </si>
  <si>
    <t>Подпрограмма 1 "Развитие дошкольного образования"</t>
  </si>
  <si>
    <t>0110100000</t>
  </si>
  <si>
    <t>Задача 1 "Создание условий, обеспечивающих современные требования к условиям и содержанию детей в дошкольных образовательных учреждениях"</t>
  </si>
  <si>
    <t>0110120010</t>
  </si>
  <si>
    <t>Обеспечение деятельности дошкольных образовательных учреждений</t>
  </si>
  <si>
    <t>600</t>
  </si>
  <si>
    <t>Предоставление субсидий бюджетным, автономным учреждениям и иным некоммерческим организациям</t>
  </si>
  <si>
    <t xml:space="preserve">611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</si>
  <si>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</si>
  <si>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0110120020</t>
  </si>
  <si>
    <t>Организация питания детей в дошкольных образовательных учреждениях</t>
  </si>
  <si>
    <t>611</t>
  </si>
  <si>
    <t>0110120030</t>
  </si>
  <si>
    <t>Уплата штрафов и иных сумм принудительного изъятия дошкольных образовательных учреждений</t>
  </si>
  <si>
    <t>Субсидии бюджетным учреждениям на иные цели</t>
  </si>
  <si>
    <t>0110120060</t>
  </si>
  <si>
    <t>Расходы муниципальных дошкольных образовательных учреждений за счет средств, поступающих в бюджет Конаковского района в виде благотворительной помощи</t>
  </si>
  <si>
    <t>0110111350</t>
  </si>
  <si>
    <t>Оснащение муниципальных дошкольных образовательных организаций уличными игровыми комплексами за счет средств областного бюджета</t>
  </si>
  <si>
    <t>01101S1350</t>
  </si>
  <si>
    <t>Оснащение муниципальных дошкольных образовательных организаций уличными игровыми комплексами</t>
  </si>
  <si>
    <t>0110111390</t>
  </si>
  <si>
    <t>Осуществление единовременной выплаты к началу учебного года работникам муниципальных образовательных учреждений</t>
  </si>
  <si>
    <t>01101S1390</t>
  </si>
  <si>
    <t>Осуществление единовременной выплаты к началу учебного года работникам муниципальных образовательных учреждений за счет средств местного бюджета</t>
  </si>
  <si>
    <t>0110200000</t>
  </si>
  <si>
    <t>Задача 2 "Повышение эффективности деятельности дошкольных образовательных учреждений в условиях реализации федерального государственного образовательного стандарта дошкольного образования"</t>
  </si>
  <si>
    <t>0110210740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</si>
  <si>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</si>
  <si>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0110210500</t>
  </si>
  <si>
    <t>Компенсация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</si>
  <si>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200</t>
  </si>
  <si>
    <t>Закупка товаров, работ и услуг для обеспечения государственных (муниципальных) нужд</t>
  </si>
  <si>
    <t>244</t>
  </si>
  <si>
    <t xml:space="preserve">Прочая закупка товаров, работ и услуг </t>
  </si>
  <si>
    <t>300</t>
  </si>
  <si>
    <t>Социальное обеспечение и иные выплаты населению</t>
  </si>
  <si>
    <t xml:space="preserve">Приобретение товаров, работ, услуг в пользу граждан в целях их социального обеспечения </t>
  </si>
  <si>
    <t>0110300000</t>
  </si>
  <si>
    <t>Задача 3 "Укрепление материально-технической базы образовательных учреждений, реализующих основную общеобразовательную программу дошкольного образования"</t>
  </si>
  <si>
    <t>0110320010</t>
  </si>
  <si>
    <t>Проведение ремонтных работ и противопожарных мероприятий в муниципальных дошкольных образовательных учреждениях</t>
  </si>
  <si>
    <t>0110320040</t>
  </si>
  <si>
    <t>Проведение районного конкурса "Лучший участок детского сада"</t>
  </si>
  <si>
    <t>0110310920</t>
  </si>
  <si>
    <t>Расходы на реализацию мероприятий по обращениям, поступающим к депутатам Законодательного Собрания Тверской области</t>
  </si>
  <si>
    <t>Иные выплаты персоналу государственных (муниципальных) органов, за исключением фонда оплаты труда</t>
  </si>
  <si>
    <t>0110340670</t>
  </si>
  <si>
    <t>Расходы за счет межбюджетных трансфертов, предоставляемых поселениями дошкольным образовательным учреждениям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</si>
  <si>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</si>
  <si>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0110311040</t>
  </si>
  <si>
    <t>Укрепление материально-технической базы муниципальных дошкольных образовательных организаций за счет средств областного бюджета</t>
  </si>
  <si>
    <t>01103S1040</t>
  </si>
  <si>
    <t>Укрепление материально-технической базы муниципальных дошкольных образовательных организаций</t>
  </si>
  <si>
    <t>0120000000</t>
  </si>
  <si>
    <t>Подпрограмма 2 "Развитие общего образования"</t>
  </si>
  <si>
    <t>0120100000</t>
  </si>
  <si>
    <t>Задача 1 "Организация предоставления общедоступного  и бесплатного начального общего, основного общего и среднего общего образования муниципальными общеобразовательными организациями"</t>
  </si>
  <si>
    <t>0120110750</t>
  </si>
  <si>
    <t>Обеспечение государственных гарантий реализации прав на получение общедоступного и бесплатного, начального общего, основного общего, среднего общего образования в муниципальных бюджетных общеобразовательных учреждениях</t>
  </si>
  <si>
    <t>0120120020</t>
  </si>
  <si>
    <t>Обеспечение деятельности общеобразовательных учреждений</t>
  </si>
  <si>
    <t>0120120030</t>
  </si>
  <si>
    <t>Проведение ремонтных работ и противопожарных мероприятий в образовательных учреждениях</t>
  </si>
  <si>
    <t>0120120070</t>
  </si>
  <si>
    <t>Уплата штрафов и иных сумм принудительного изъятия образовательных учреждений</t>
  </si>
  <si>
    <t>0120111330</t>
  </si>
  <si>
    <t>Реализация мероприятий по модернизации систем школьного образования  (в части проведения капитального ремонта муниципальных образовательных организаций и оснащения их оборудованием) за счет средств областного бюджета</t>
  </si>
  <si>
    <t>01201S1330</t>
  </si>
  <si>
    <t>Реализация мероприятий по модернизации систем школьного образования  (в части проведения капитального ремонта муниципальных образовательных организаций и оснащения их оборудованием) за счет бюджета Конаковского района</t>
  </si>
  <si>
    <t>0120111390</t>
  </si>
  <si>
    <t>01201S1390</t>
  </si>
  <si>
    <t>01201L7502</t>
  </si>
  <si>
    <r>
      <t>Реализация мероприятий по модернизации школьных систем образования (проведение капитального ремонта зданий муниципальных общеобразовательных организаций и оснащение их оборудованием)</t>
    </r>
    <r>
      <rPr>
        <sz val="9"/>
        <rFont val="Arial"/>
        <family val="2"/>
        <charset val="204"/>
      </rPr>
      <t xml:space="preserve"> </t>
    </r>
  </si>
  <si>
    <t>0120153031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</si>
  <si>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</t>
  </si>
  <si>
    <t>0120140670</t>
  </si>
  <si>
    <t>Расходы за счет межбюджетных трансфертов, предоставляемых поселениями образовательным учреждениям</t>
  </si>
  <si>
    <t>012EB51790</t>
  </si>
  <si>
    <t>Расходы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</si>
  <si>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0120200000</t>
  </si>
  <si>
    <t>Задача 2 "Реализация механизмов, обеспечивающих равный доступ к качественному общему образованию"</t>
  </si>
  <si>
    <t>0120210250</t>
  </si>
  <si>
    <t>Создание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части обеспечения подвоза учащихся, проживающих в сельской местности, к месту обучения и обратно за счет средств областного бюджета</t>
  </si>
  <si>
    <t>Субсидии бюджетным учреждениям на финансовое обеспечение муниципального задания на оказание муниципальных услуг (выполнение работ)</t>
  </si>
  <si>
    <t>01202S0250</t>
  </si>
  <si>
    <t xml:space="preserve">Организация подвоза учащихся школ, проживающих в сельской местности, к месту обучения и обратно </t>
  </si>
  <si>
    <t>0120218000</t>
  </si>
  <si>
    <t>Расходы на реализацию проектов школьных инициатив Тверской области</t>
  </si>
  <si>
    <t>0120400000</t>
  </si>
  <si>
    <t>Задача 4 "Обеспечение комплексной деятельности по сохранению и укреплению здоровья школьников, формирование основ здорового образа жизни"</t>
  </si>
  <si>
    <t>01204L3041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</si>
  <si>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</si>
  <si>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0120420020</t>
  </si>
  <si>
    <t>Организация обеспечения питанием учащихся в группах продленного дня и детей с ОВЗ</t>
  </si>
  <si>
    <t>0120420030</t>
  </si>
  <si>
    <t>Организация обеспечения питанием детей в дошкольных группах общеобразовательных учреждений</t>
  </si>
  <si>
    <t>0120420050</t>
  </si>
  <si>
    <t>Обеспечения бесплатным питанием обучающихся с ОВЗ, получающих образование на дому</t>
  </si>
  <si>
    <t>0120420060</t>
  </si>
  <si>
    <t>Обеспечение бесплатным питанием обучающихся, являющихся детьми военнослужащих- участников СВО</t>
  </si>
  <si>
    <t>0120500000</t>
  </si>
  <si>
    <t>Задача 5 "Участие обучающихся общеобразовательных организаций в социально-значимых региональных проектах"</t>
  </si>
  <si>
    <t>0120511080</t>
  </si>
  <si>
    <t>Расходы на организацию участия детей и подростков в социально значимых региональных проектах</t>
  </si>
  <si>
    <t>01205S1080</t>
  </si>
  <si>
    <t>Расходы на организацию участия детей и подростков в социально значимых региональных проектах за счет бюджета Конаковского района</t>
  </si>
  <si>
    <t>0130000000</t>
  </si>
  <si>
    <t>Подпрограмма 3 "Развитие дополнительного образования"</t>
  </si>
  <si>
    <t>0130100000</t>
  </si>
  <si>
    <t>Задача 1 "Развитие инфраструктуры образовательных организаций, обеспечивающих равную доступность и повышение охвата детей услугами дополнительного образования"</t>
  </si>
  <si>
    <t>0130120010</t>
  </si>
  <si>
    <t>Обеспечение деятельности учреждений дополнительного образования</t>
  </si>
  <si>
    <t>0130120020</t>
  </si>
  <si>
    <t>Проведение ремонтных работ и противопожарных мероприятий в учреждениях дополнительного образования</t>
  </si>
  <si>
    <t>0130120050</t>
  </si>
  <si>
    <t xml:space="preserve">Реализация программы спортивной подготовки в учреждениях дополнительного образования Конаковского района </t>
  </si>
  <si>
    <t>0130120060</t>
  </si>
  <si>
    <t>Организация и участие в мероприятиях учреждений дополнительного образования</t>
  </si>
  <si>
    <t>0130110690</t>
  </si>
  <si>
    <t>Повышение заработной платы педагогическим работникам муниципальных организаций дополнительного образования</t>
  </si>
  <si>
    <t>01301S0690</t>
  </si>
  <si>
    <t>Повышение заработной платы педагогическим работникам учреждений дополнительного образования Конаковского района за счет средств местного бюджета</t>
  </si>
  <si>
    <t>0130111390</t>
  </si>
  <si>
    <t>01301S1390</t>
  </si>
  <si>
    <t>0130140670</t>
  </si>
  <si>
    <t>Расходы за счет межбюджетных трансфертов, предоставляемых поселениями учреждениям дополнительного образования</t>
  </si>
  <si>
    <t>0130120100</t>
  </si>
  <si>
    <t>Обеспечение функционирования модели персонифицированного финансирования дополнительного образования детей</t>
  </si>
  <si>
    <t>0130110920</t>
  </si>
  <si>
    <t>0130200000</t>
  </si>
  <si>
    <t>Задача 2 "Формирование системы непрерывного вариативного дополнительного образования детей"</t>
  </si>
  <si>
    <t>0130220010</t>
  </si>
  <si>
    <t>Развитие Всероссийского физкультурно- спортивного комплекса  "Готов к труду и обороне" на территории Конаковского района</t>
  </si>
  <si>
    <t>0140000000</t>
  </si>
  <si>
    <t xml:space="preserve">Подпрограмма 4 "Профессиональная подготовка, переподготовка и повышение квалификации" </t>
  </si>
  <si>
    <t>0140100000</t>
  </si>
  <si>
    <t>Задача 1 "Повышение квалификации педагогических работников образовательных учреждений"</t>
  </si>
  <si>
    <t>0140120010</t>
  </si>
  <si>
    <t>Обеспечение профессиональной подготовки, переподготовки и повышение квалификации</t>
  </si>
  <si>
    <t>0150000000</t>
  </si>
  <si>
    <t>Подпрограмма 5 "Создание условий для развития системы отдыха и оздоровления детей"</t>
  </si>
  <si>
    <t>0150100000</t>
  </si>
  <si>
    <t>Задача 1 "Организация отдыха детей в каникулярное время в образовательных учреждениях различных видов и типов"</t>
  </si>
  <si>
    <t>0150110240</t>
  </si>
  <si>
    <t>Организация отдыха детей в каникулярное время за счет средств областного бюджета</t>
  </si>
  <si>
    <t>01501S0240</t>
  </si>
  <si>
    <t>Проведение кампании по организации отдыха и оздоровления детей</t>
  </si>
  <si>
    <t>0150200000</t>
  </si>
  <si>
    <t>Задача2 "Создание временных рабочих мест и других форм трудовой занятости в свободное от учебы время для подростков в возрасте от 14 до 18 лет"</t>
  </si>
  <si>
    <t>0150220010</t>
  </si>
  <si>
    <t>Поддержка эффективных моделей и форм вовлечения молодежи в трудовую деятельность</t>
  </si>
  <si>
    <t>0190000000</t>
  </si>
  <si>
    <t xml:space="preserve">Обеспечивающая подпрограмма </t>
  </si>
  <si>
    <t>0190100000</t>
  </si>
  <si>
    <t xml:space="preserve">Задача 1 "Руководство и управление в сфере установленных функций" </t>
  </si>
  <si>
    <t>0190120010</t>
  </si>
  <si>
    <t xml:space="preserve">Расходы по центральному аппарату исполнительных органов муниципальной власти Конаковского района </t>
  </si>
  <si>
    <t>100</t>
  </si>
  <si>
    <t>Расходы на выплаты персоналу в целях обеспечения  выполнения функций государственными (муниципальными) органами, казенными учреждениями, органами управления государственными  внебюджетными фондами</t>
  </si>
  <si>
    <t>121</t>
  </si>
  <si>
    <t>Фонд оплаты труда государственных (муниципальных) органов</t>
  </si>
  <si>
    <t>122</t>
  </si>
  <si>
    <t>Взносы по обязательному социальному страхованию на выплату денежного содержания и иные выплаты работникам государственных (муниципальных) органов</t>
  </si>
  <si>
    <t>0190120030</t>
  </si>
  <si>
    <t>Расходы, связанные с проведением мероприятий и прочие расходы</t>
  </si>
  <si>
    <t>0190120040</t>
  </si>
  <si>
    <t>Реализация мероприятий по обращениям, поступающим к депутатам  Собрания депутатов Конаковского района</t>
  </si>
  <si>
    <t>0190120050</t>
  </si>
  <si>
    <t>Предоставление компенсации по найму жилого помещения педагогическим работникам муниципальных образовательных организаций</t>
  </si>
  <si>
    <t>Пособия, компенсации и иные социальные выплаты гражданам, кроме публичных нормативных  обязательств.</t>
  </si>
  <si>
    <t>0190120070</t>
  </si>
  <si>
    <t>Расходы на содержание муниципальных казенных учреждений</t>
  </si>
  <si>
    <t>111</t>
  </si>
  <si>
    <t>Фонд оплаты труда  учреждений</t>
  </si>
  <si>
    <t xml:space="preserve">Взносы по обязательному социальному страхованию на выплаты по оплате труда работников и иные выплаты работникам учреждений </t>
  </si>
  <si>
    <t>0200000000</t>
  </si>
  <si>
    <t>МП «Развитие отрасли «Культура» в Конаковском районе Тверской области" на 2021-2025 годы</t>
  </si>
  <si>
    <t>0210000000</t>
  </si>
  <si>
    <t>Подпрограмма 1 «Сохранение и развитие культурного потенциала Конаковского района»</t>
  </si>
  <si>
    <t>0210100000</t>
  </si>
  <si>
    <t>Задача 1"Сохранение и развитие библиотечного  дела"</t>
  </si>
  <si>
    <t>0210120010</t>
  </si>
  <si>
    <t xml:space="preserve">Библиотечное обслуживание муниципальными бюджетными учреждениями культуры </t>
  </si>
  <si>
    <t>0210110680</t>
  </si>
  <si>
    <t>Повышение заработной платы работникам муниципальных библиотек Конаковского района за счет средств областного бюджета</t>
  </si>
  <si>
    <t>Межбюджетные трансферты</t>
  </si>
  <si>
    <t xml:space="preserve">540 </t>
  </si>
  <si>
    <t>Иные межбюджетные трансферты</t>
  </si>
  <si>
    <t>02101S0680</t>
  </si>
  <si>
    <t>Повышение заработной платы работникам библиотек Конаковского района за счет средств местного бюджета</t>
  </si>
  <si>
    <t>0210120020</t>
  </si>
  <si>
    <t>Комплектование библиотечных фондов муниципальных библиотек Конаковского района</t>
  </si>
  <si>
    <t>0210120030</t>
  </si>
  <si>
    <t>Проведение ремонтных работ и противопожарных мероприятий в  библиотеке</t>
  </si>
  <si>
    <t>02101L5192</t>
  </si>
  <si>
    <t>Реализация мероприятий по модернизации библиотек в части комплектования книжных фондов библиотек</t>
  </si>
  <si>
    <t>0210200000</t>
  </si>
  <si>
    <t>Задача 2 "Культурно-досуговое обслуживание"</t>
  </si>
  <si>
    <t>0210220010</t>
  </si>
  <si>
    <t xml:space="preserve">Культурно-досуговое обслуживание муниципальными  бюджетными учреждениями культуры </t>
  </si>
  <si>
    <t>0210220030</t>
  </si>
  <si>
    <t>Реализация мероприятий по обращениям, поступающим к депутатам Собрания депутатов Конаковского района</t>
  </si>
  <si>
    <t>0210210680</t>
  </si>
  <si>
    <t>Повышение заработной платы работникам культурно-досуговых учреждений Конаковского района за счет средств областного бюджета</t>
  </si>
  <si>
    <t>02102S0680</t>
  </si>
  <si>
    <t>Повышение заработной платы работникам культурно-досуговых учреждений Конаковского района за счет средств местного бюджета</t>
  </si>
  <si>
    <t>0210220060</t>
  </si>
  <si>
    <t>Материально-техническое оснащение культурно-досугового учреждения</t>
  </si>
  <si>
    <t>0210220080</t>
  </si>
  <si>
    <t>Предоставление межбюджетного трансферта Первомайскому с.п. на расходы, связанные со строительством учреждения культурно-досугового типа</t>
  </si>
  <si>
    <t>0210210920</t>
  </si>
  <si>
    <t>0210300000</t>
  </si>
  <si>
    <t>Задача 3"Развитие дополнительного образования и подготовка кадров в сфере культуры"</t>
  </si>
  <si>
    <t>0210320010</t>
  </si>
  <si>
    <t>Предоставление дополнительного образования детей  в области культуры</t>
  </si>
  <si>
    <t>621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</si>
  <si>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</si>
  <si>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0210320020</t>
  </si>
  <si>
    <t xml:space="preserve">Профессиональная подготовка, переподготовка и повышение квалификации </t>
  </si>
  <si>
    <t>0210320030</t>
  </si>
  <si>
    <t>Проведение ремонтных работ и противопожарных мероприятий в  учреждениях дополнительного образования в сфере культуры</t>
  </si>
  <si>
    <t>612</t>
  </si>
  <si>
    <t>Субсидии автономным учреждениям на иные цели</t>
  </si>
  <si>
    <t>0210310690</t>
  </si>
  <si>
    <t>02103S0690</t>
  </si>
  <si>
    <t>Субсидии автономным учреждениям на финансовое обеспечение муниципального задания на оказание муниципальных услуг (выполнение работ)</t>
  </si>
  <si>
    <t>0210311390</t>
  </si>
  <si>
    <t>02103S1390</t>
  </si>
  <si>
    <t>0210400000</t>
  </si>
  <si>
    <t>Задача 4 "Реализация социально-значимых проектов в сфере культуры"</t>
  </si>
  <si>
    <t>0210420010</t>
  </si>
  <si>
    <t>Организация и проведение районных смотров, конкурсов, фестивалей, праздников , концертов, творческих встреч, выставок. Участие в региональных и всероссийских мероприятиях и проектах</t>
  </si>
  <si>
    <t>0300000000</t>
  </si>
  <si>
    <t>МП  «Развитие транспортного комплекса  и дорожного хозяйства Конаковского района Тверской области" на 2021-2025 годы</t>
  </si>
  <si>
    <t>0310000000</t>
  </si>
  <si>
    <t xml:space="preserve">Подпрограмма1 «Транспортное обслуживание населения Конаковского района Тверской области" </t>
  </si>
  <si>
    <t>0310200000</t>
  </si>
  <si>
    <t>Задача 2 "Развитие внутреннего водного транспорта на территории Конаковского района Тверской области"</t>
  </si>
  <si>
    <t>0310210310</t>
  </si>
  <si>
    <t>Поддержка социальных маршрутов внутреннего водного транспорта за счет средств областного бюджета Тверской области</t>
  </si>
  <si>
    <t xml:space="preserve"> Прочая закупка товаров, работ и услуг </t>
  </si>
  <si>
    <t>03102S0310</t>
  </si>
  <si>
    <t>Поддержка социальных маршрутов внутреннего водного транспорта за счет средств бюджета Конаковского района</t>
  </si>
  <si>
    <t>0320000000</t>
  </si>
  <si>
    <t>Подпрограмма 2 «Развитие и сохранность автомобильных дорог общего пользования Конаковского района Тверской области"</t>
  </si>
  <si>
    <t>0320100000</t>
  </si>
  <si>
    <t>Задача 1"Содержание автомобильных дорог общего пользования 3 класса в Конаковском районе Тверской области"</t>
  </si>
  <si>
    <t>0320110520</t>
  </si>
  <si>
    <t>Осуществление МО "Конаковский район" Тверской области отдельных государственных полномочий по содержанию дорог общего пользования регионального и межмуниципального значения 3 класса</t>
  </si>
  <si>
    <t>0320120020</t>
  </si>
  <si>
    <t>Осуществление МО "Конаковский район" Тверской области дорожной деятельности в отношении автомобильных дорог 3 класса общего пользования местного значения</t>
  </si>
  <si>
    <t>0320200000</t>
  </si>
  <si>
    <t>Задача 2 "Обеспечение безопасности дорожного движения на автомобильных дорогах местного значения в границах населенных пунктов поселения"</t>
  </si>
  <si>
    <t>032R311090</t>
  </si>
  <si>
    <t>Обеспечение безопасности дорожного движения на автомобильных дорогах общего пользования местного значения в границах населенных пунктов поселения за счет средств областного бюджета Тверской области"</t>
  </si>
  <si>
    <t>032R3S1090</t>
  </si>
  <si>
    <t>Обеспечение МО «Конаковский район» Тверской области безопасности дорожного движения на автомобильных дорогах общего пользования местного значения в границах населенных пунктов поселения за счет средств бюджета Конаковского района</t>
  </si>
  <si>
    <t>0320300000</t>
  </si>
  <si>
    <t>Задача 3  "Безопасные и качественные автомобильные дороги на территории Конаковского района Тверской области"</t>
  </si>
  <si>
    <t>0320311020</t>
  </si>
  <si>
    <t>Ремонт дворовых территорий многоквартирных домов, проездов к дворовым территориям многоквартирных домов населенных пунктов за счет средств областного бюджета Тверской области</t>
  </si>
  <si>
    <t>03203S1020</t>
  </si>
  <si>
    <t>Ремонт дворовых территорий многоквартирных домов, проездов к дворовым территориям многоквартирных домов населенных пунктов за счет средств бюджета Конаковского района</t>
  </si>
  <si>
    <t>0320311050</t>
  </si>
  <si>
    <t>Капитальный ремонт и ремонт улично-дорожной сети за счет средств областного бюджета Тверской области</t>
  </si>
  <si>
    <t>03203S1050</t>
  </si>
  <si>
    <t>Капитальный ремонт и ремонт улично-дорожной сети за счет средств бюджета Конаковского района</t>
  </si>
  <si>
    <t>0320320090</t>
  </si>
  <si>
    <t>Прочие мероприятия  по организации дорожной деятельности на территории Конаковского района</t>
  </si>
  <si>
    <t>0320340630</t>
  </si>
  <si>
    <t>Расходы на ремонт дворовых территорий многоквартирных домов, проездов к дворовым территориям многоквартирных домов населенных пунктов за счет межбюджетных трансфертов, поступивших из бюджетов поселений</t>
  </si>
  <si>
    <t>0320340640</t>
  </si>
  <si>
    <t>Расходы на проведение капитального ремонта и ремонта улично-дорожной сети муниципальных образований за счет межбюджетных трансфертов, поступивших из бюджетов поселений</t>
  </si>
  <si>
    <t>0400000000</t>
  </si>
  <si>
    <t>МП " Физическая культура и спорт в Конаковском районе" на 2021-2025 годы</t>
  </si>
  <si>
    <t>0410000000</t>
  </si>
  <si>
    <t>Подпрограмма 1 "Массовая физкультурно-оздоровительная и спортивная работа»</t>
  </si>
  <si>
    <t>0410100000</t>
  </si>
  <si>
    <t>Задача1 "Развитие массового спорта и физкультурно-оздоровительного движения среди всех возрастных групп и категорий населения Конаковского района, включая лиц с ограниченными физическими возможностями и инвалидов"</t>
  </si>
  <si>
    <t>0410120010</t>
  </si>
  <si>
    <t>Организация проведения спортивно-массовых мероприятий, направленных на физическое воспитание детей, подростков и молодежи и взрослого населения; привлечение к спортивному, здоровому образу жизни взрослого населения, инвалидов и ветеранов Конаковского района в рамках календарного плана спортивно-массовых мероприятий на текущий год</t>
  </si>
  <si>
    <t>0410120020</t>
  </si>
  <si>
    <t>Участие спортсменов Конаковского района в спортивно-массовых мероприятиях, турнирах, официальных соревнованиях, согласно календаря (районного, областного, всероссийских федераций по видам спорта)</t>
  </si>
  <si>
    <t>Иные выплаты государственных (муниципальных) органов привлекаемым лицам</t>
  </si>
  <si>
    <t>0420000000</t>
  </si>
  <si>
    <t>Подпрограмма 2 "Подготовка спортивного резерва, развитие спорта в учреждениях спортивной направленности»</t>
  </si>
  <si>
    <t>0420100000</t>
  </si>
  <si>
    <t>Задача 1 "Развитие детско-юношеского спорта в системе муниципальных УДО и других учреждений спортивной направленности"</t>
  </si>
  <si>
    <t>0420120010</t>
  </si>
  <si>
    <t>Участие спортсменов УДО в официальных областных спортивно-массовых мероприятиях, соревнованиях, открытых, традиционных и всероссийских турнирах, в рамках районного и областного календаря или согласно вызова на соревнования</t>
  </si>
  <si>
    <t>0420120020</t>
  </si>
  <si>
    <t>Стимулирование деятельности. Приобретение призов для награждения лучших спортсменов Конаковского района по итогам года</t>
  </si>
  <si>
    <t>0420120030</t>
  </si>
  <si>
    <t>Передача полномочий по организации предоставления дополнительного образования детей</t>
  </si>
  <si>
    <t>0420111430</t>
  </si>
  <si>
    <t>Осуществление единовременной выплаты к началу учебного года работникам муниципальных организаций дополнительного образования в области физической культуры и спорта</t>
  </si>
  <si>
    <t>0420300000</t>
  </si>
  <si>
    <t>Задача 3 "Реализация муниципального проекта "Спорт-норма жизни"</t>
  </si>
  <si>
    <t>0420310480</t>
  </si>
  <si>
    <t>Обеспечение уровня финансирования физкультурно-спортивных организаций и учреждений дополнительного образования, осуществляющих спортивную подготовку, в соответствии с требованиями федеральных стандартов спортивной подготовки</t>
  </si>
  <si>
    <t>04203S0480</t>
  </si>
  <si>
    <t xml:space="preserve">Обеспечение уровня финансирования физкультурно-спортивных организаций и учреждений дополнительного образования,
осуществляющих спортивную подготовку  за счет средств местного бюджета
</t>
  </si>
  <si>
    <t>0500000000</t>
  </si>
  <si>
    <t>МП «Муниципальное управление и гражданское общество Конаковского района» на 2021-2025 годы</t>
  </si>
  <si>
    <t>0510000000</t>
  </si>
  <si>
    <t>Подпрограмма 1 «Поддержка общественного сектора и обеспечение информационной открытости органов местного самоуправления МО «Конаковский район» Тверской области"</t>
  </si>
  <si>
    <t>0510100000</t>
  </si>
  <si>
    <t>Задача 1  "Поддержка развития общественного сектора  МО «Конаковский район" Тверской области"</t>
  </si>
  <si>
    <t>0510120010</t>
  </si>
  <si>
    <t>Осуществление ежегодной денежной выплаты лицам, награжденным нагрудным знаком "Почетный гражданин Конаковского района"</t>
  </si>
  <si>
    <t>Публичные нормативные  выплаты гражданам несоциального характера</t>
  </si>
  <si>
    <t>0510120020</t>
  </si>
  <si>
    <t xml:space="preserve">Расходы на оказание финансовой поддержки общественным объединениям инвалидов, ветеранов войны, труда, военной службы, воинов интернационалистов
</t>
  </si>
  <si>
    <t>Субсидии (гранты в форме субсидий) не подлежащие казначейскому сопровождению</t>
  </si>
  <si>
    <t>0510120030</t>
  </si>
  <si>
    <t>Участие в мероприятиях проводимых поселениями, входящими в состав Конаковского района</t>
  </si>
  <si>
    <t>0510200000</t>
  </si>
  <si>
    <t xml:space="preserve">Задача 2 "Информирование населения Конаковского района о деятельности  органов   местного самоуправления, основных направлениях социально-экономического развития Конаковского   района  через электронные и печатные средства массовой информации"
</t>
  </si>
  <si>
    <t>0510210320</t>
  </si>
  <si>
    <t>Реализация расходных обязательств МО "Конаковский район" по поддержке редакций районных газет за счет средств областного бюджета</t>
  </si>
  <si>
    <t xml:space="preserve">Субсидии (гранты в форме субсидий), не подлежащие казначейскому сопровождению
</t>
  </si>
  <si>
    <t>05102S0320</t>
  </si>
  <si>
    <t>Реализация расходных обязательств МО"Конаковский район"по поддержке редакций районных газет за счет средств местного бюджета</t>
  </si>
  <si>
    <t>0510220020</t>
  </si>
  <si>
    <t>Размещение в региональных средствах массовой информации материалов, освещающих деятельность администрации Конаковского района</t>
  </si>
  <si>
    <t>0600000000</t>
  </si>
  <si>
    <t>МП «Молодежь Конаковского района» на 2021-2025 годы</t>
  </si>
  <si>
    <t>0610000000</t>
  </si>
  <si>
    <t>Подпрограмма 1 «Организация и проведение мероприятий отрасли "Молодежная политика"</t>
  </si>
  <si>
    <t>0610100000</t>
  </si>
  <si>
    <t>Задача 1 "Содействие развитию гражданско-патриотического и  духовно- нравственного воспитания молодежи, создание условий для вовлечения молодежи в общественно-политическую, социальную и культурную жизнь общества, для формирования здорового образа жизни»</t>
  </si>
  <si>
    <t>0610120010</t>
  </si>
  <si>
    <t>Организация и проведение мероприятий в рамках календаря отрасли "Молодежная политика"</t>
  </si>
  <si>
    <t>0610120020</t>
  </si>
  <si>
    <t>0610120030</t>
  </si>
  <si>
    <t xml:space="preserve">Расходы на содержание МКУ ЦМП "Иволга" МО "Конаковский район" </t>
  </si>
  <si>
    <t>Закупка энергетических ресурсов</t>
  </si>
  <si>
    <t>800</t>
  </si>
  <si>
    <t>Иные бюджетные ассигнования</t>
  </si>
  <si>
    <t>Уплата налога на имущество организаций и земельного налога</t>
  </si>
  <si>
    <t>0610200000</t>
  </si>
  <si>
    <t>Задача 2 "Содействие в обеспечении жильем молодых семей"</t>
  </si>
  <si>
    <t>06102L4970</t>
  </si>
  <si>
    <t>Реализация мероприятий по обеспечению жильем молодых семей</t>
  </si>
  <si>
    <t>322</t>
  </si>
  <si>
    <t>Субсидии гражданам на приобретение жилья</t>
  </si>
  <si>
    <t>0700000000</t>
  </si>
  <si>
    <t>МП "Обеспечение правопорядка и безопасности населения Конаковского района Тверской области" на 2021-2025 годы</t>
  </si>
  <si>
    <t>0710000000</t>
  </si>
  <si>
    <t>Подпрограмма 1 "Снижение рисков и смягчение последствий чрезвычайных ситуаций природного и техногенного характера на территории Конаковского района Тверской области"</t>
  </si>
  <si>
    <t>0710100000</t>
  </si>
  <si>
    <t>Задача 1 "Обеспечение на территории Конаковского района  Тверской области функционирования системы обеспечения вызова экстренных оперативных служб по единому номеру «112»</t>
  </si>
  <si>
    <t>0710120010</t>
  </si>
  <si>
    <t>Обеспечение содержания системы вызовов экстренных оперативных служб по единому номеру "112"</t>
  </si>
  <si>
    <t>0710120020</t>
  </si>
  <si>
    <r>
      <t>Обеспечение</t>
    </r>
    <r>
      <rPr>
        <sz val="9"/>
        <color indexed="12"/>
        <rFont val="Arial"/>
        <family val="2"/>
        <charset val="204"/>
      </rPr>
      <t xml:space="preserve"> содержания</t>
    </r>
    <r>
      <rPr>
        <sz val="9"/>
        <rFont val="Arial"/>
        <family val="2"/>
        <charset val="204"/>
      </rPr>
      <t xml:space="preserve"> функционирования ЕДДС Конаковского района</t>
    </r>
  </si>
  <si>
    <t>0710200000</t>
  </si>
  <si>
    <t>Задача 2 "Предупреждение и ликвидация чрезвычайных ситуаций на территории Конаковского района Тверской области"</t>
  </si>
  <si>
    <t>0710220010</t>
  </si>
  <si>
    <t>Создание резерва финансовых ресурсов для предупреждения и ликвидации чрезвычайных ситуаций природного и техногенного характера на территории Конаковского района Тверской области</t>
  </si>
  <si>
    <t>0730000000</t>
  </si>
  <si>
    <t>Подпрограмма 3 "Обеспечение комплексной безопасности муниципальных образовательных учреждений Конаковского района"</t>
  </si>
  <si>
    <t>0730100000</t>
  </si>
  <si>
    <t>Задача 1 "Создание безопасных условий для пребывания обучающихся  в муниципальных образовательных учреждениях Конаковского района"</t>
  </si>
  <si>
    <t>0730120060</t>
  </si>
  <si>
    <t>Устройство и ремонт ограждений в муниципальных дошкольных образовательных учреждениях</t>
  </si>
  <si>
    <t>0730120070</t>
  </si>
  <si>
    <t>Устройство и ремонт ограждений в муниципальных образовательных учреждениях</t>
  </si>
  <si>
    <t>0730120110</t>
  </si>
  <si>
    <t>Проведение мероприятий, направленных на обеспечение антитеррористической защищенности объектов (территорий) муниципальных дошкольных образовательных учреждений</t>
  </si>
  <si>
    <t>0730120120</t>
  </si>
  <si>
    <t>Проведение мероприятий, направленных на обеспечение антитеррористической защищенности объектов (территорий) муниципальных образовательных учреждений</t>
  </si>
  <si>
    <t>0730120130</t>
  </si>
  <si>
    <t xml:space="preserve">Проведение мероприятий, направленных на обеспечение антитеррористической защищенности объектов (территорий) муниципальных учреждений  дополнительного образования </t>
  </si>
  <si>
    <t>0800000000</t>
  </si>
  <si>
    <t>МП "Развитие малого и среднего предпринимательства в Конаковском районе" на 2021-2025 годы</t>
  </si>
  <si>
    <t>0810000000</t>
  </si>
  <si>
    <t>Подпрограмма 1 "Содействие развитию субъектов малого и среднего предпринимательства в Конаковском районе"</t>
  </si>
  <si>
    <t>0810100000</t>
  </si>
  <si>
    <t>Задача 1 "Развитие форм и методов взаимодействия муниципальной власти и бизнес-сообщества"</t>
  </si>
  <si>
    <t>0810120010</t>
  </si>
  <si>
    <t>Проведение семинаров,форумов, "круглых столов", совещаний по актуальным проблемам предпринимательства</t>
  </si>
  <si>
    <t>0810300000</t>
  </si>
  <si>
    <t>Задача 3 "Расширение доступа субъектов малого и среднего предпринимательства к финансовым ресурсам"</t>
  </si>
  <si>
    <t>0810320020</t>
  </si>
  <si>
    <t>Предоставление грантов  предпринимателям на организацию (развитие) собственного дела</t>
  </si>
  <si>
    <t>Субсидии (гранты в форме субсидий) на финансовое обеспечение затрат в связи с производством (реализацией товаров), выполнением работ, оказанем услуг, не подлежащие казначейскому сопровождению</t>
  </si>
  <si>
    <t>0900000000</t>
  </si>
  <si>
    <t>МП "Развитие туризма в Конаковском районе" на 2021-2025 годы</t>
  </si>
  <si>
    <t>0910000000</t>
  </si>
  <si>
    <t>Подпрограмма 1 "Развитие сферы туризма и туристской деятельности в Конаковском районе"</t>
  </si>
  <si>
    <t>0910100000</t>
  </si>
  <si>
    <t>Задача 1 "Развитие внутреннего туризма"</t>
  </si>
  <si>
    <t>0910120010</t>
  </si>
  <si>
    <t>Предоставление субсидий юридическим лицам (за исключением субсидий государственным (муниципальным) учреждениям) индивидуальным предпринимателям, а также физическим лицам - производителям товаров, работ, услуг для организации мероприятий, направленных на продвижение туристского потенциала Конаковского района</t>
  </si>
  <si>
    <t>0910120020</t>
  </si>
  <si>
    <t>Выпуск и распространение рекламной продукции и информационных материалов</t>
  </si>
  <si>
    <t>0910120030</t>
  </si>
  <si>
    <t>Проведение конкурса "Лучший экскурсионный маршрут по Конаковскому району"</t>
  </si>
  <si>
    <t>0910120040</t>
  </si>
  <si>
    <t>Организация и проведение конференций, круглых столов и т.д.</t>
  </si>
  <si>
    <t>0910120050</t>
  </si>
  <si>
    <t>Проведение конкурса "Туристический сувенир Конаковского района"</t>
  </si>
  <si>
    <t>Иные выплаты населению</t>
  </si>
  <si>
    <t>0910120060</t>
  </si>
  <si>
    <t>Изготовление туристических сувениров Конаковского района</t>
  </si>
  <si>
    <t>0910200000</t>
  </si>
  <si>
    <t>Задача 2 "Продвижение Конаковского района  на рынке организованного туризма"</t>
  </si>
  <si>
    <t>0910220010</t>
  </si>
  <si>
    <t>Ведение сайта фестиваля "ВЕРЕЩАГИН СЫРFECT"</t>
  </si>
  <si>
    <t>0910220020</t>
  </si>
  <si>
    <t>Проведение презентаций Конаковского района, проведение и участие в форумах, участие в международных выставках туризма с целью развития внутреннего туризма, привлечение инвесторов</t>
  </si>
  <si>
    <t>0910220030</t>
  </si>
  <si>
    <t>Проведение информационных туров для прессы и туроператоров</t>
  </si>
  <si>
    <t>1000000000</t>
  </si>
  <si>
    <t>МП "Комплексное  развитие систем коммунальной инфраструктуры Конаковского района" на 2021-2025 годы</t>
  </si>
  <si>
    <t>1010000000</t>
  </si>
  <si>
    <t>Подпрограмма 1  "Улучшение состояния объектов жилищного фонда и коммунальной инфраструктуры Конаковского района"</t>
  </si>
  <si>
    <t>1010100000</t>
  </si>
  <si>
    <t>Задача 1"Повышение уровня газификации населенных пунктов Конаковского района"</t>
  </si>
  <si>
    <t>10101S0100</t>
  </si>
  <si>
    <t>Развитие системы газоснабжения населенных пунктов Конаковского района за счет средств местного бюджета</t>
  </si>
  <si>
    <t>Капитальные вложения в объекты государственной (муниципальной) собственности</t>
  </si>
  <si>
    <t>Бюджетные инвестиции в объекты  капитального строительства государственной (муниципальной) собственности</t>
  </si>
  <si>
    <t>1010120030</t>
  </si>
  <si>
    <t>Газификация населенных пунктов Конаковского района</t>
  </si>
  <si>
    <t>1010200000</t>
  </si>
  <si>
    <t>Задача 2 "Повышение  уровня благоустройства, обустройство инженерной инфраструктуры Конаковского района"</t>
  </si>
  <si>
    <t>1010220010</t>
  </si>
  <si>
    <t xml:space="preserve">Мероприятия по поддержке муниципальных унитарных предприятий Конаковского района </t>
  </si>
  <si>
    <t>1010220100</t>
  </si>
  <si>
    <t>Оплата взносов за капитальный ремонт жилых помещений, находящихся в  собственности Конаковского муниципального района</t>
  </si>
  <si>
    <t>1010220120</t>
  </si>
  <si>
    <t>Реконструкция системы теплоснабжения в с.Дмитрова Гора Конаковского района Тверской области</t>
  </si>
  <si>
    <t xml:space="preserve">Уплата иных платежей </t>
  </si>
  <si>
    <t xml:space="preserve">Осуществление части полномочий по организации в границах поселений теплоснабжения и горячего водоснабжения в соответствии с заключенными соглашениями </t>
  </si>
  <si>
    <t>Закупка товаров, работ, услуг в целях капитального ремонта государственного (муниципального) имущества</t>
  </si>
  <si>
    <t>1010220160</t>
  </si>
  <si>
    <t>Ликвидация мест несанкционированного размещения твердых коммунальных отходов</t>
  </si>
  <si>
    <t>1010220180</t>
  </si>
  <si>
    <t>Организация и содержание мест накопления твердых коммунальных отходов</t>
  </si>
  <si>
    <t>1010220200</t>
  </si>
  <si>
    <t>Проведение мероприятий по предотвращению и снижению негативного воздействия на окружающую среду</t>
  </si>
  <si>
    <t>1020000000</t>
  </si>
  <si>
    <t>Подпрограмма 2  "Комплексные кадастровые работы на территории Конаковского района"</t>
  </si>
  <si>
    <t>1020100000</t>
  </si>
  <si>
    <t>Задача 1 "Наполнение Единого государственного реестра недвижимости сведениями об объектах недвижимости"</t>
  </si>
  <si>
    <t>10201L5110</t>
  </si>
  <si>
    <t>Проведение комплексных кадастровых работ в отношении объектов недвижимости, расположенных в кадастровых кварталах Конаковского муниципального района за счет средств, предоставленных из областного бюджета Тверской области</t>
  </si>
  <si>
    <t>1030000000</t>
  </si>
  <si>
    <t>Подпрограмма 3  "Эффективное вовлечение в оборот земель сельскохозяйственного назначения Конаковского района"</t>
  </si>
  <si>
    <t>1030100000</t>
  </si>
  <si>
    <t>Задача 1 "Создание условий для ввода  в оборот земель сельскохозяйственного назначения "</t>
  </si>
  <si>
    <t>10301L5990</t>
  </si>
  <si>
    <t>Проведение кадастровых работ в отношении земельных участков из состава земель сельскохозяйственного назначения</t>
  </si>
  <si>
    <t>9900000000</t>
  </si>
  <si>
    <t>Расходы не включенные в муниципальные программы</t>
  </si>
  <si>
    <t>9920000000</t>
  </si>
  <si>
    <t xml:space="preserve">Резервные фонды исполнительных органов  </t>
  </si>
  <si>
    <t>9920020060</t>
  </si>
  <si>
    <t>Резервные фонды исполнительных органов муниципального района</t>
  </si>
  <si>
    <t>870</t>
  </si>
  <si>
    <t>Резервные средства</t>
  </si>
  <si>
    <t>9930000000</t>
  </si>
  <si>
    <t>Прочие выплаты по обязательствам муниципального образования</t>
  </si>
  <si>
    <t>9930020110</t>
  </si>
  <si>
    <t>Доплаты к пенсиям муниципальных служащих муниципального района</t>
  </si>
  <si>
    <t>Иные пенсии, социальные доплаты к пенсиям</t>
  </si>
  <si>
    <t>9940000000</t>
  </si>
  <si>
    <t>Отдельные мероприятия не включенные в муниципальные программы за счет средств местного бюджета</t>
  </si>
  <si>
    <t>9940020070</t>
  </si>
  <si>
    <t>Расходы на содержание муниципальных казенных учреждений по организации административного обслуживания муниципального района</t>
  </si>
  <si>
    <t>Иные выплаты персоналу, за исключением фонда оплаты труда</t>
  </si>
  <si>
    <t>852</t>
  </si>
  <si>
    <t>Уплата прочих налогов и сборов</t>
  </si>
  <si>
    <t>9940020080</t>
  </si>
  <si>
    <t>Оценка недвижимости, признание прав и регулирование отношений по  муниципальной собственности муниципального района</t>
  </si>
  <si>
    <t>9940020090</t>
  </si>
  <si>
    <t>Выполнение других обязательств муниципального района</t>
  </si>
  <si>
    <t xml:space="preserve"> Исполнение судебных актов Российской Федерации и мировых соглашений по возмещению причиненного вреда</t>
  </si>
  <si>
    <t>9940020100</t>
  </si>
  <si>
    <t>Мероприятия по землеустройству и землепользованию муниципального района</t>
  </si>
  <si>
    <t>9940020110</t>
  </si>
  <si>
    <t>Взносы на капитальный ремонт за имущество, находящееся в муниципальной собственности Конаковского района</t>
  </si>
  <si>
    <t>9940020150</t>
  </si>
  <si>
    <t>Иные расходы не включенные в муниципальные программы</t>
  </si>
  <si>
    <t>9940020160</t>
  </si>
  <si>
    <t>Проведение выборов и референдумов в муниципальном районе</t>
  </si>
  <si>
    <t>9940020190</t>
  </si>
  <si>
    <t>9940020700</t>
  </si>
  <si>
    <t>Иные межбюджетные трансферты на финансовое оздоровление поселений, входящих в состав Конаковского района</t>
  </si>
  <si>
    <t>9940020740</t>
  </si>
  <si>
    <t>Межбюджетный трансферт на осуществление части полномочий по муниципальному земельному контролю в границах сельских поселений Конаковского района</t>
  </si>
  <si>
    <t>9940020820</t>
  </si>
  <si>
    <t>Расходы связанные с содержанием имущества, находящегося в муниципальной собственности Конаковского района</t>
  </si>
  <si>
    <t>9950000000</t>
  </si>
  <si>
    <t>Расходы на отдельные мероприятия за счет целевых межбюджетных трансфертов</t>
  </si>
  <si>
    <t>Расходы на проведение выборов в представительные органы вновь образованных муниципальных образований Тверской области</t>
  </si>
  <si>
    <t xml:space="preserve">    Специальные расходы</t>
  </si>
  <si>
    <t>9950010510</t>
  </si>
  <si>
    <t>Финансовое обеспечение реализации государственных полномочий по созданию, исполнению полномочий  и  обеспечению деятельности комиссий по делам несовершеннолетних</t>
  </si>
  <si>
    <t>9950010540</t>
  </si>
  <si>
    <t>Финансовое обеспечение реализации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</si>
  <si>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9950010560</t>
  </si>
  <si>
    <t>Осуществление отдельных государственных полномочий по компенсации расходов на оплату жилых помещений, отопления и освещения педагогическим работникам муниципальных образовательных организаций Тверской области, проживающих и работающих в сельской местности</t>
  </si>
  <si>
    <t>Пособия, компенсации, меры социальной поддержки по публичным нормативным  обязательствам.</t>
  </si>
  <si>
    <t>99500R0820</t>
  </si>
  <si>
    <t xml:space="preserve">Обеспечение предоставления жилых помещений детям-сиротам, детям, оставшимся без попечения родителей, лицам из их числа по договорам найма специализированных жилых помещений </t>
  </si>
  <si>
    <t>Капитальные вложения в объекты недвижимого имущества государственной (муниципальной) собственности</t>
  </si>
  <si>
    <t>Бюджетные инвестиции на приобретение объектов недвижимого имущества в государственную (муниципальную) собственность</t>
  </si>
  <si>
    <t>9950010820</t>
  </si>
  <si>
    <t>Расходы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Тверской области</t>
  </si>
  <si>
    <t>9950040650</t>
  </si>
  <si>
    <t>Осуществление части полномочий в части исполнения бюджета поселения в соответствии с заключенными соглашениями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</si>
  <si>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</si>
  <si>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Закупка товаров, работ и услуг для  обеспечения государственных (муниципальных) нужд</t>
  </si>
  <si>
    <t>Закупка товаров, работ и услуг для обеспечение государственных (муниципальных) нужд</t>
  </si>
  <si>
    <t>9950040750</t>
  </si>
  <si>
    <t>Осуществление части полномочий по организации в границах поселений дорожной деятельности в отношении автомобильных дорог местного значения.</t>
  </si>
  <si>
    <t>9950040760</t>
  </si>
  <si>
    <t>Осуществление части полномочий по организации в границах поселения водоснабжения населения и водоотведения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</si>
  <si>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</si>
  <si>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9950059302</t>
  </si>
  <si>
    <t>Осуществление переданных органам местного самоуправления Тверской области  полномочий на государственную регистрацию актов гражданского состояния</t>
  </si>
  <si>
    <t>9990000000</t>
  </si>
  <si>
    <t>Расходы на обеспечение деятельности представительных и исполнительных органов местного самоуправления</t>
  </si>
  <si>
    <t>9990020010</t>
  </si>
  <si>
    <t>Глава муниципального района</t>
  </si>
  <si>
    <t>9990020020</t>
  </si>
  <si>
    <t>Центральный аппарат представительных органов местного самоуправления муниципального района</t>
  </si>
  <si>
    <t>9990020030</t>
  </si>
  <si>
    <t>Центральный аппарат исполнительных органов местного самоуправления муниципального района</t>
  </si>
  <si>
    <t>9990020040</t>
  </si>
  <si>
    <t>Расходы на оплату труда депутатов, выборных должностных лиц местного самоуправления, осуществляющих свои полномочия на постоянной основе.</t>
  </si>
  <si>
    <t>9990020050</t>
  </si>
  <si>
    <t>Обеспечение деятельности  органов финансового (финансово-бюджетного) надзора муниципального района</t>
  </si>
  <si>
    <t>9990020060</t>
  </si>
  <si>
    <t>Фонд оплаты труда работников органов местного самоуправления и иных самостоятельных структурных подразделений, не являющихся муниципальными служащими</t>
  </si>
  <si>
    <t>9990020090</t>
  </si>
  <si>
    <t>Обеспечение деятельности руководителя  и  заместителя контрольно-ревизионной комиссии</t>
  </si>
  <si>
    <t>9990020100</t>
  </si>
  <si>
    <t>Центральный аппарат представительных органов местного самоуправления Конаковского муниципального округа</t>
  </si>
  <si>
    <t>9990020110</t>
  </si>
  <si>
    <t>ИТОГО:</t>
  </si>
  <si>
    <t xml:space="preserve">              от 21.12.2023 № 96</t>
  </si>
</sst>
</file>

<file path=xl/styles.xml><?xml version="1.0" encoding="utf-8"?>
<styleSheet xmlns="http://schemas.openxmlformats.org/spreadsheetml/2006/main">
  <numFmts count="4">
    <numFmt numFmtId="164" formatCode="#,##0.000"/>
    <numFmt numFmtId="165" formatCode="#,##0.000\ _₽"/>
    <numFmt numFmtId="166" formatCode="0.000"/>
    <numFmt numFmtId="167" formatCode="_-* #,##0.00&quot;р.&quot;_-;\-* #,##0.00&quot;р.&quot;_-;_-* \-??&quot;р.&quot;_-;_-@_-"/>
  </numFmts>
  <fonts count="23">
    <font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sz val="10"/>
      <color indexed="8"/>
      <name val="Arial"/>
      <family val="2"/>
      <charset val="204"/>
    </font>
    <font>
      <sz val="9"/>
      <name val="Arial"/>
      <family val="2"/>
      <charset val="1"/>
    </font>
    <font>
      <sz val="9"/>
      <color rgb="FF000000"/>
      <name val="Arial"/>
      <family val="2"/>
      <charset val="204"/>
    </font>
    <font>
      <u/>
      <sz val="10"/>
      <color theme="10"/>
      <name val="Arial"/>
      <family val="2"/>
      <charset val="204"/>
    </font>
    <font>
      <sz val="10"/>
      <name val="Arial Cyr"/>
      <charset val="204"/>
    </font>
    <font>
      <sz val="9"/>
      <name val="Arial Cyr"/>
      <charset val="204"/>
    </font>
    <font>
      <sz val="9"/>
      <color indexed="12"/>
      <name val="Arial"/>
      <family val="2"/>
      <charset val="204"/>
    </font>
    <font>
      <sz val="9"/>
      <color rgb="FF202124"/>
      <name val="Arial"/>
      <family val="2"/>
      <charset val="204"/>
    </font>
    <font>
      <b/>
      <sz val="11"/>
      <name val="Arial"/>
      <family val="2"/>
      <charset val="204"/>
    </font>
    <font>
      <sz val="8"/>
      <color rgb="FF000000"/>
      <name val="Calibri"/>
      <family val="2"/>
      <charset val="204"/>
      <scheme val="minor"/>
    </font>
    <font>
      <sz val="9"/>
      <color rgb="FF000000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7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i/>
      <sz val="9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9"/>
      <color rgb="FF00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58">
    <xf numFmtId="0" fontId="0" fillId="0" borderId="0">
      <alignment vertical="top"/>
    </xf>
    <xf numFmtId="167" fontId="1" fillId="0" borderId="0" applyFill="0" applyBorder="0" applyProtection="0">
      <alignment vertical="top"/>
    </xf>
    <xf numFmtId="164" fontId="1" fillId="0" borderId="0" applyFill="0" applyBorder="0" applyProtection="0">
      <alignment vertical="top"/>
    </xf>
    <xf numFmtId="0" fontId="6" fillId="0" borderId="0">
      <alignment vertical="top" wrapText="1"/>
    </xf>
    <xf numFmtId="0" fontId="9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15" fillId="0" borderId="7">
      <alignment horizontal="center" wrapText="1"/>
    </xf>
    <xf numFmtId="0" fontId="16" fillId="0" borderId="0">
      <alignment vertical="center" wrapText="1"/>
    </xf>
    <xf numFmtId="0" fontId="17" fillId="0" borderId="0">
      <alignment vertical="center" wrapText="1"/>
    </xf>
    <xf numFmtId="0" fontId="15" fillId="0" borderId="0">
      <alignment vertical="center"/>
    </xf>
    <xf numFmtId="0" fontId="16" fillId="0" borderId="0">
      <alignment vertical="center"/>
    </xf>
    <xf numFmtId="0" fontId="18" fillId="0" borderId="0">
      <alignment vertical="center"/>
    </xf>
    <xf numFmtId="14" fontId="15" fillId="0" borderId="0">
      <alignment vertical="center" wrapText="1"/>
    </xf>
    <xf numFmtId="0" fontId="19" fillId="0" borderId="0"/>
    <xf numFmtId="0" fontId="16" fillId="0" borderId="0">
      <alignment horizontal="left" vertical="center" wrapText="1"/>
    </xf>
    <xf numFmtId="0" fontId="16" fillId="0" borderId="0">
      <alignment horizontal="right" vertical="center" wrapText="1"/>
    </xf>
    <xf numFmtId="0" fontId="18" fillId="0" borderId="0">
      <alignment horizontal="right" vertical="center"/>
    </xf>
    <xf numFmtId="0" fontId="19" fillId="0" borderId="0">
      <alignment vertical="center"/>
    </xf>
    <xf numFmtId="0" fontId="16" fillId="0" borderId="0">
      <alignment horizontal="center" vertical="center"/>
    </xf>
    <xf numFmtId="0" fontId="16" fillId="0" borderId="0"/>
    <xf numFmtId="0" fontId="16" fillId="0" borderId="8">
      <alignment horizontal="center" vertical="center" wrapText="1"/>
    </xf>
    <xf numFmtId="0" fontId="16" fillId="0" borderId="8">
      <alignment horizontal="center" vertical="center" wrapText="1"/>
    </xf>
    <xf numFmtId="0" fontId="16" fillId="0" borderId="9">
      <alignment horizontal="left" vertical="center" wrapText="1"/>
    </xf>
    <xf numFmtId="0" fontId="20" fillId="0" borderId="10">
      <alignment horizontal="left" vertical="center" wrapText="1" indent="1"/>
    </xf>
    <xf numFmtId="0" fontId="19" fillId="0" borderId="11"/>
    <xf numFmtId="0" fontId="16" fillId="0" borderId="8">
      <alignment horizontal="center" vertical="center" wrapText="1"/>
    </xf>
    <xf numFmtId="0" fontId="19" fillId="0" borderId="12">
      <alignment horizontal="center"/>
    </xf>
    <xf numFmtId="49" fontId="16" fillId="0" borderId="13">
      <alignment horizontal="center" vertical="center" shrinkToFit="1"/>
    </xf>
    <xf numFmtId="49" fontId="20" fillId="0" borderId="13">
      <alignment horizontal="center" vertical="center" shrinkToFit="1"/>
    </xf>
    <xf numFmtId="0" fontId="16" fillId="0" borderId="8">
      <alignment horizontal="center" vertical="center" wrapText="1"/>
    </xf>
    <xf numFmtId="49" fontId="16" fillId="0" borderId="8">
      <alignment horizontal="center" vertical="center"/>
    </xf>
    <xf numFmtId="49" fontId="20" fillId="0" borderId="8">
      <alignment horizontal="center" vertical="center" shrinkToFit="1"/>
    </xf>
    <xf numFmtId="0" fontId="18" fillId="0" borderId="0">
      <alignment wrapText="1"/>
    </xf>
    <xf numFmtId="0" fontId="18" fillId="0" borderId="0"/>
    <xf numFmtId="0" fontId="16" fillId="0" borderId="14">
      <alignment horizontal="center" vertical="center" shrinkToFit="1"/>
    </xf>
    <xf numFmtId="0" fontId="16" fillId="0" borderId="15">
      <alignment horizontal="center" vertical="center" wrapText="1"/>
    </xf>
    <xf numFmtId="4" fontId="16" fillId="0" borderId="8">
      <alignment horizontal="right" vertical="center"/>
    </xf>
    <xf numFmtId="4" fontId="20" fillId="0" borderId="8">
      <alignment horizontal="right" vertical="center"/>
    </xf>
    <xf numFmtId="0" fontId="18" fillId="0" borderId="16">
      <alignment horizontal="center" shrinkToFit="1"/>
    </xf>
    <xf numFmtId="0" fontId="21" fillId="0" borderId="0">
      <alignment horizontal="center" vertical="center" wrapText="1"/>
    </xf>
    <xf numFmtId="0" fontId="16" fillId="0" borderId="0">
      <alignment horizontal="center" vertical="center" wrapText="1"/>
    </xf>
    <xf numFmtId="0" fontId="16" fillId="0" borderId="16">
      <alignment horizontal="left" vertical="center" wrapText="1"/>
    </xf>
    <xf numFmtId="0" fontId="15" fillId="0" borderId="0"/>
    <xf numFmtId="0" fontId="18" fillId="0" borderId="16">
      <alignment horizontal="center"/>
    </xf>
    <xf numFmtId="0" fontId="18" fillId="0" borderId="0">
      <alignment horizontal="center" vertical="top"/>
    </xf>
    <xf numFmtId="0" fontId="15" fillId="0" borderId="17">
      <alignment horizontal="right"/>
    </xf>
    <xf numFmtId="0" fontId="16" fillId="0" borderId="14">
      <alignment horizontal="center" vertical="center" shrinkToFit="1"/>
    </xf>
    <xf numFmtId="0" fontId="18" fillId="0" borderId="0">
      <alignment horizontal="center"/>
    </xf>
    <xf numFmtId="0" fontId="18" fillId="0" borderId="0">
      <alignment horizontal="center" vertical="center" wrapText="1"/>
    </xf>
    <xf numFmtId="0" fontId="18" fillId="0" borderId="18">
      <alignment horizontal="center" vertical="top"/>
    </xf>
    <xf numFmtId="0" fontId="15" fillId="0" borderId="12">
      <alignment horizontal="center" vertical="center"/>
    </xf>
    <xf numFmtId="0" fontId="15" fillId="0" borderId="19">
      <alignment horizontal="center"/>
    </xf>
    <xf numFmtId="49" fontId="15" fillId="0" borderId="7">
      <alignment horizontal="center"/>
    </xf>
    <xf numFmtId="0" fontId="15" fillId="0" borderId="7">
      <alignment horizontal="center"/>
    </xf>
    <xf numFmtId="0" fontId="15" fillId="0" borderId="20">
      <alignment horizontal="center"/>
    </xf>
    <xf numFmtId="0" fontId="22" fillId="0" borderId="0">
      <alignment horizontal="center" vertical="center" wrapText="1"/>
    </xf>
    <xf numFmtId="0" fontId="18" fillId="0" borderId="0">
      <alignment horizontal="left" vertical="center"/>
    </xf>
    <xf numFmtId="0" fontId="18" fillId="0" borderId="0">
      <alignment horizontal="left" vertical="center" wrapText="1"/>
    </xf>
  </cellStyleXfs>
  <cellXfs count="86">
    <xf numFmtId="0" fontId="0" fillId="0" borderId="0" xfId="0">
      <alignment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2" fillId="0" borderId="0" xfId="0" applyFont="1" applyFill="1" applyAlignment="1">
      <alignment horizontal="center" vertical="top"/>
    </xf>
    <xf numFmtId="0" fontId="0" fillId="0" borderId="0" xfId="0" applyNumberFormat="1" applyFill="1" applyBorder="1" applyAlignment="1" applyProtection="1">
      <alignment horizontal="right" vertical="top"/>
    </xf>
    <xf numFmtId="0" fontId="0" fillId="0" borderId="0" xfId="0" applyNumberFormat="1" applyFont="1" applyFill="1" applyBorder="1" applyAlignment="1" applyProtection="1">
      <alignment vertical="top"/>
    </xf>
    <xf numFmtId="0" fontId="0" fillId="0" borderId="0" xfId="0" applyNumberForma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horizontal="right" vertical="top"/>
    </xf>
    <xf numFmtId="49" fontId="2" fillId="0" borderId="0" xfId="0" applyNumberFormat="1" applyFont="1" applyFill="1" applyBorder="1" applyAlignment="1" applyProtection="1">
      <alignment horizontal="center" vertical="top"/>
    </xf>
    <xf numFmtId="49" fontId="2" fillId="0" borderId="2" xfId="0" applyNumberFormat="1" applyFont="1" applyFill="1" applyBorder="1" applyAlignment="1" applyProtection="1">
      <alignment horizontal="center" vertical="top"/>
    </xf>
    <xf numFmtId="0" fontId="2" fillId="0" borderId="2" xfId="0" applyNumberFormat="1" applyFont="1" applyFill="1" applyBorder="1" applyAlignment="1" applyProtection="1">
      <alignment horizontal="center" vertical="top"/>
    </xf>
    <xf numFmtId="0" fontId="2" fillId="0" borderId="3" xfId="0" applyNumberFormat="1" applyFont="1" applyFill="1" applyBorder="1" applyAlignment="1" applyProtection="1">
      <alignment horizontal="center" vertical="top" wrapText="1"/>
    </xf>
    <xf numFmtId="0" fontId="2" fillId="0" borderId="2" xfId="0" applyNumberFormat="1" applyFont="1" applyFill="1" applyBorder="1" applyAlignment="1" applyProtection="1">
      <alignment horizontal="center" vertical="top" wrapText="1"/>
    </xf>
    <xf numFmtId="0" fontId="2" fillId="0" borderId="3" xfId="0" applyNumberFormat="1" applyFont="1" applyFill="1" applyBorder="1" applyAlignment="1" applyProtection="1">
      <alignment horizontal="center" vertical="top"/>
    </xf>
    <xf numFmtId="0" fontId="2" fillId="0" borderId="2" xfId="0" applyFont="1" applyFill="1" applyBorder="1" applyAlignment="1">
      <alignment horizontal="center" vertical="top"/>
    </xf>
    <xf numFmtId="0" fontId="4" fillId="0" borderId="2" xfId="0" applyNumberFormat="1" applyFont="1" applyFill="1" applyBorder="1" applyAlignment="1" applyProtection="1">
      <alignment horizontal="center" vertical="top"/>
    </xf>
    <xf numFmtId="164" fontId="4" fillId="0" borderId="3" xfId="0" applyNumberFormat="1" applyFont="1" applyFill="1" applyBorder="1" applyAlignment="1" applyProtection="1">
      <alignment horizontal="center" vertical="top"/>
    </xf>
    <xf numFmtId="165" fontId="4" fillId="0" borderId="3" xfId="0" applyNumberFormat="1" applyFont="1" applyFill="1" applyBorder="1" applyAlignment="1" applyProtection="1">
      <alignment horizontal="center" vertical="top"/>
    </xf>
    <xf numFmtId="49" fontId="5" fillId="0" borderId="2" xfId="0" applyNumberFormat="1" applyFont="1" applyFill="1" applyBorder="1" applyAlignment="1" applyProtection="1">
      <alignment horizontal="center" vertical="top"/>
    </xf>
    <xf numFmtId="0" fontId="5" fillId="0" borderId="2" xfId="0" applyNumberFormat="1" applyFont="1" applyFill="1" applyBorder="1" applyAlignment="1" applyProtection="1">
      <alignment horizontal="center" vertical="top"/>
    </xf>
    <xf numFmtId="0" fontId="5" fillId="0" borderId="2" xfId="0" applyNumberFormat="1" applyFont="1" applyFill="1" applyBorder="1" applyAlignment="1" applyProtection="1">
      <alignment horizontal="center" vertical="top" wrapText="1"/>
    </xf>
    <xf numFmtId="165" fontId="5" fillId="0" borderId="2" xfId="0" applyNumberFormat="1" applyFont="1" applyFill="1" applyBorder="1" applyAlignment="1" applyProtection="1">
      <alignment horizontal="center" vertical="top"/>
    </xf>
    <xf numFmtId="165" fontId="2" fillId="0" borderId="2" xfId="0" applyNumberFormat="1" applyFont="1" applyFill="1" applyBorder="1" applyAlignment="1" applyProtection="1">
      <alignment horizontal="center" vertical="top"/>
    </xf>
    <xf numFmtId="49" fontId="2" fillId="0" borderId="2" xfId="2" applyNumberFormat="1" applyFont="1" applyFill="1" applyBorder="1" applyAlignment="1" applyProtection="1">
      <alignment horizontal="center" vertical="top" wrapText="1"/>
    </xf>
    <xf numFmtId="0" fontId="2" fillId="0" borderId="2" xfId="3" applyNumberFormat="1" applyFont="1" applyFill="1" applyBorder="1" applyAlignment="1">
      <alignment horizontal="center" vertical="top" wrapText="1"/>
    </xf>
    <xf numFmtId="0" fontId="2" fillId="0" borderId="2" xfId="2" applyNumberFormat="1" applyFont="1" applyFill="1" applyBorder="1" applyAlignment="1" applyProtection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 applyProtection="1">
      <alignment horizontal="center" vertical="top"/>
    </xf>
    <xf numFmtId="0" fontId="2" fillId="0" borderId="2" xfId="0" applyNumberFormat="1" applyFont="1" applyFill="1" applyBorder="1" applyAlignment="1">
      <alignment horizontal="center" vertical="top" wrapText="1"/>
    </xf>
    <xf numFmtId="165" fontId="2" fillId="2" borderId="2" xfId="0" applyNumberFormat="1" applyFont="1" applyFill="1" applyBorder="1" applyAlignment="1" applyProtection="1">
      <alignment horizontal="center" vertical="top"/>
    </xf>
    <xf numFmtId="49" fontId="2" fillId="0" borderId="2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top" wrapText="1"/>
    </xf>
    <xf numFmtId="49" fontId="2" fillId="0" borderId="2" xfId="0" applyNumberFormat="1" applyFont="1" applyBorder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49" fontId="2" fillId="2" borderId="2" xfId="0" applyNumberFormat="1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8" fillId="0" borderId="0" xfId="0" applyFont="1" applyAlignment="1">
      <alignment horizontal="center" vertical="top" wrapText="1"/>
    </xf>
    <xf numFmtId="165" fontId="2" fillId="0" borderId="4" xfId="0" applyNumberFormat="1" applyFont="1" applyFill="1" applyBorder="1" applyAlignment="1" applyProtection="1">
      <alignment horizontal="center" vertical="top"/>
    </xf>
    <xf numFmtId="165" fontId="2" fillId="0" borderId="3" xfId="0" applyNumberFormat="1" applyFont="1" applyFill="1" applyBorder="1" applyAlignment="1" applyProtection="1">
      <alignment horizontal="center" vertical="top"/>
    </xf>
    <xf numFmtId="165" fontId="2" fillId="0" borderId="5" xfId="0" applyNumberFormat="1" applyFont="1" applyFill="1" applyBorder="1" applyAlignment="1" applyProtection="1">
      <alignment horizontal="center" vertical="top"/>
    </xf>
    <xf numFmtId="166" fontId="2" fillId="0" borderId="2" xfId="0" applyNumberFormat="1" applyFont="1" applyFill="1" applyBorder="1" applyAlignment="1" applyProtection="1">
      <alignment horizontal="center" vertical="top"/>
    </xf>
    <xf numFmtId="0" fontId="2" fillId="0" borderId="2" xfId="1" applyNumberFormat="1" applyFont="1" applyFill="1" applyBorder="1" applyAlignment="1" applyProtection="1">
      <alignment horizontal="center" vertical="top" wrapText="1"/>
    </xf>
    <xf numFmtId="0" fontId="2" fillId="2" borderId="2" xfId="0" applyNumberFormat="1" applyFont="1" applyFill="1" applyBorder="1" applyAlignment="1" applyProtection="1">
      <alignment horizontal="center" vertical="top"/>
    </xf>
    <xf numFmtId="0" fontId="2" fillId="2" borderId="2" xfId="0" applyNumberFormat="1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5" xfId="3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center" vertical="top" wrapText="1"/>
    </xf>
    <xf numFmtId="49" fontId="7" fillId="2" borderId="2" xfId="0" applyNumberFormat="1" applyFont="1" applyFill="1" applyBorder="1" applyAlignment="1">
      <alignment horizontal="center" vertical="top" wrapText="1"/>
    </xf>
    <xf numFmtId="0" fontId="2" fillId="0" borderId="4" xfId="0" applyNumberFormat="1" applyFont="1" applyFill="1" applyBorder="1" applyAlignment="1" applyProtection="1">
      <alignment horizontal="center" vertical="top"/>
    </xf>
    <xf numFmtId="0" fontId="2" fillId="0" borderId="4" xfId="0" applyNumberFormat="1" applyFont="1" applyFill="1" applyBorder="1" applyAlignment="1" applyProtection="1">
      <alignment horizontal="center" vertical="top" wrapText="1"/>
    </xf>
    <xf numFmtId="49" fontId="8" fillId="0" borderId="2" xfId="0" applyNumberFormat="1" applyFont="1" applyBorder="1" applyAlignment="1">
      <alignment horizontal="center" vertical="top"/>
    </xf>
    <xf numFmtId="0" fontId="9" fillId="0" borderId="0" xfId="4" applyAlignment="1" applyProtection="1">
      <alignment horizontal="center" vertical="top"/>
    </xf>
    <xf numFmtId="0" fontId="0" fillId="0" borderId="0" xfId="0" applyAlignment="1">
      <alignment horizontal="center" vertical="top"/>
    </xf>
    <xf numFmtId="0" fontId="11" fillId="0" borderId="2" xfId="5" applyFont="1" applyFill="1" applyBorder="1" applyAlignment="1">
      <alignment horizontal="center" vertical="top" wrapText="1"/>
    </xf>
    <xf numFmtId="0" fontId="2" fillId="2" borderId="2" xfId="3" applyNumberFormat="1" applyFont="1" applyFill="1" applyBorder="1" applyAlignment="1">
      <alignment horizontal="center" vertical="top" wrapText="1"/>
    </xf>
    <xf numFmtId="0" fontId="5" fillId="2" borderId="2" xfId="0" applyNumberFormat="1" applyFont="1" applyFill="1" applyBorder="1" applyAlignment="1" applyProtection="1">
      <alignment horizontal="center" vertical="top" wrapText="1"/>
    </xf>
    <xf numFmtId="49" fontId="5" fillId="0" borderId="2" xfId="0" applyNumberFormat="1" applyFont="1" applyFill="1" applyBorder="1" applyAlignment="1">
      <alignment horizontal="center" vertical="top" wrapText="1"/>
    </xf>
    <xf numFmtId="165" fontId="2" fillId="0" borderId="2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164" fontId="2" fillId="0" borderId="2" xfId="0" applyNumberFormat="1" applyFont="1" applyFill="1" applyBorder="1" applyAlignment="1" applyProtection="1">
      <alignment horizontal="center" vertical="top"/>
    </xf>
    <xf numFmtId="0" fontId="2" fillId="0" borderId="0" xfId="0" applyFont="1" applyFill="1" applyAlignment="1">
      <alignment horizontal="center" vertical="top" wrapText="1"/>
    </xf>
    <xf numFmtId="0" fontId="13" fillId="0" borderId="0" xfId="0" applyFont="1" applyAlignment="1">
      <alignment vertical="top" wrapText="1"/>
    </xf>
    <xf numFmtId="165" fontId="2" fillId="0" borderId="2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 applyProtection="1">
      <alignment horizontal="center" vertical="top"/>
    </xf>
    <xf numFmtId="49" fontId="14" fillId="0" borderId="2" xfId="0" applyNumberFormat="1" applyFont="1" applyFill="1" applyBorder="1" applyAlignment="1" applyProtection="1">
      <alignment horizontal="center" vertical="top"/>
    </xf>
    <xf numFmtId="0" fontId="14" fillId="0" borderId="2" xfId="0" applyNumberFormat="1" applyFont="1" applyFill="1" applyBorder="1" applyAlignment="1" applyProtection="1">
      <alignment horizontal="center" vertical="top" wrapText="1"/>
    </xf>
    <xf numFmtId="165" fontId="4" fillId="0" borderId="2" xfId="0" applyNumberFormat="1" applyFont="1" applyFill="1" applyBorder="1" applyAlignment="1" applyProtection="1">
      <alignment horizontal="center" vertical="top"/>
    </xf>
    <xf numFmtId="165" fontId="2" fillId="2" borderId="2" xfId="0" applyNumberFormat="1" applyFont="1" applyFill="1" applyBorder="1" applyAlignment="1">
      <alignment horizontal="center" vertical="top"/>
    </xf>
    <xf numFmtId="165" fontId="2" fillId="0" borderId="2" xfId="0" applyNumberFormat="1" applyFont="1" applyFill="1" applyBorder="1" applyAlignment="1">
      <alignment horizontal="center" vertical="top"/>
    </xf>
    <xf numFmtId="0" fontId="2" fillId="0" borderId="2" xfId="0" applyNumberFormat="1" applyFont="1" applyFill="1" applyBorder="1" applyAlignment="1" applyProtection="1">
      <alignment horizontal="left" vertical="top" wrapText="1"/>
    </xf>
    <xf numFmtId="0" fontId="2" fillId="0" borderId="2" xfId="3" applyNumberFormat="1" applyFont="1" applyFill="1" applyBorder="1" applyAlignment="1">
      <alignment horizontal="left" vertical="top" wrapText="1"/>
    </xf>
    <xf numFmtId="165" fontId="2" fillId="2" borderId="6" xfId="0" applyNumberFormat="1" applyFont="1" applyFill="1" applyBorder="1" applyAlignment="1" applyProtection="1">
      <alignment horizontal="center" vertical="top"/>
    </xf>
    <xf numFmtId="49" fontId="5" fillId="2" borderId="2" xfId="0" applyNumberFormat="1" applyFont="1" applyFill="1" applyBorder="1" applyAlignment="1" applyProtection="1">
      <alignment horizontal="center" vertical="top"/>
    </xf>
    <xf numFmtId="165" fontId="2" fillId="0" borderId="6" xfId="0" applyNumberFormat="1" applyFont="1" applyFill="1" applyBorder="1" applyAlignment="1" applyProtection="1">
      <alignment horizontal="center" vertical="top"/>
    </xf>
    <xf numFmtId="49" fontId="2" fillId="0" borderId="4" xfId="0" applyNumberFormat="1" applyFont="1" applyFill="1" applyBorder="1" applyAlignment="1">
      <alignment horizontal="center" vertical="top" wrapText="1"/>
    </xf>
    <xf numFmtId="49" fontId="2" fillId="0" borderId="4" xfId="0" applyNumberFormat="1" applyFont="1" applyFill="1" applyBorder="1" applyAlignment="1" applyProtection="1">
      <alignment horizontal="center" vertical="top"/>
    </xf>
    <xf numFmtId="0" fontId="2" fillId="0" borderId="4" xfId="1" applyNumberFormat="1" applyFont="1" applyFill="1" applyBorder="1" applyAlignment="1" applyProtection="1">
      <alignment horizontal="center" vertical="top" wrapText="1"/>
    </xf>
    <xf numFmtId="166" fontId="2" fillId="0" borderId="0" xfId="0" applyNumberFormat="1" applyFont="1" applyFill="1" applyAlignment="1">
      <alignment horizontal="center" vertical="top"/>
    </xf>
    <xf numFmtId="166" fontId="2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2" fillId="0" borderId="1" xfId="0" applyNumberFormat="1" applyFont="1" applyFill="1" applyBorder="1" applyAlignment="1" applyProtection="1">
      <alignment horizontal="center" vertical="top"/>
    </xf>
  </cellXfs>
  <cellStyles count="58">
    <cellStyle name="st107" xfId="6"/>
    <cellStyle name="xl22" xfId="7"/>
    <cellStyle name="xl23" xfId="8"/>
    <cellStyle name="xl24" xfId="9"/>
    <cellStyle name="xl26" xfId="10"/>
    <cellStyle name="xl27" xfId="11"/>
    <cellStyle name="xl28" xfId="12"/>
    <cellStyle name="xl29" xfId="13"/>
    <cellStyle name="xl30" xfId="14"/>
    <cellStyle name="xl31" xfId="15"/>
    <cellStyle name="xl32" xfId="16"/>
    <cellStyle name="xl33" xfId="17"/>
    <cellStyle name="xl35" xfId="18"/>
    <cellStyle name="xl36" xfId="19"/>
    <cellStyle name="xl37" xfId="20"/>
    <cellStyle name="xl38" xfId="21"/>
    <cellStyle name="xl39" xfId="22"/>
    <cellStyle name="xl40" xfId="23"/>
    <cellStyle name="xl41" xfId="24"/>
    <cellStyle name="xl42" xfId="25"/>
    <cellStyle name="xl43" xfId="26"/>
    <cellStyle name="xl44" xfId="27"/>
    <cellStyle name="xl45" xfId="28"/>
    <cellStyle name="xl46" xfId="29"/>
    <cellStyle name="xl47" xfId="30"/>
    <cellStyle name="xl48" xfId="31"/>
    <cellStyle name="xl49" xfId="32"/>
    <cellStyle name="xl50" xfId="33"/>
    <cellStyle name="xl51" xfId="34"/>
    <cellStyle name="xl52" xfId="35"/>
    <cellStyle name="xl53" xfId="36"/>
    <cellStyle name="xl54" xfId="37"/>
    <cellStyle name="xl55" xfId="38"/>
    <cellStyle name="xl56" xfId="39"/>
    <cellStyle name="xl57" xfId="40"/>
    <cellStyle name="xl58" xfId="41"/>
    <cellStyle name="xl59" xfId="42"/>
    <cellStyle name="xl60" xfId="43"/>
    <cellStyle name="xl61" xfId="44"/>
    <cellStyle name="xl62" xfId="45"/>
    <cellStyle name="xl63" xfId="46"/>
    <cellStyle name="xl64" xfId="47"/>
    <cellStyle name="xl65" xfId="48"/>
    <cellStyle name="xl66" xfId="49"/>
    <cellStyle name="xl67" xfId="50"/>
    <cellStyle name="xl68" xfId="51"/>
    <cellStyle name="xl69" xfId="52"/>
    <cellStyle name="xl70" xfId="53"/>
    <cellStyle name="xl71" xfId="54"/>
    <cellStyle name="xl72" xfId="55"/>
    <cellStyle name="xl73" xfId="56"/>
    <cellStyle name="xl74" xfId="57"/>
    <cellStyle name="Гиперссылка" xfId="4" builtinId="8"/>
    <cellStyle name="Денежный" xfId="1" builtinId="4"/>
    <cellStyle name="Денежный_вед. 2013" xfId="2"/>
    <cellStyle name="Обычный" xfId="0" builtinId="0"/>
    <cellStyle name="Обычный_вед. 2013" xfId="3"/>
    <cellStyle name="Обычный_вед. 2014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36"/>
  <sheetViews>
    <sheetView tabSelected="1" topLeftCell="A719" workbookViewId="0">
      <selection activeCell="A517" sqref="A517:F523"/>
    </sheetView>
  </sheetViews>
  <sheetFormatPr defaultColWidth="8.85546875" defaultRowHeight="12"/>
  <cols>
    <col min="1" max="1" width="10.85546875" style="1" customWidth="1"/>
    <col min="2" max="2" width="5.140625" style="1" customWidth="1"/>
    <col min="3" max="3" width="39.85546875" style="1" customWidth="1"/>
    <col min="4" max="4" width="14.42578125" style="1" customWidth="1"/>
    <col min="5" max="5" width="14" style="2" customWidth="1"/>
    <col min="6" max="6" width="13.85546875" style="2" customWidth="1"/>
    <col min="7" max="16384" width="8.85546875" style="2"/>
  </cols>
  <sheetData>
    <row r="1" spans="1:6" ht="12.75">
      <c r="F1" s="3" t="s">
        <v>0</v>
      </c>
    </row>
    <row r="2" spans="1:6" ht="12.75">
      <c r="F2" s="3" t="s">
        <v>1</v>
      </c>
    </row>
    <row r="3" spans="1:6" ht="12.75">
      <c r="F3" s="3" t="s">
        <v>565</v>
      </c>
    </row>
    <row r="4" spans="1:6" ht="12.75">
      <c r="F4" s="3" t="s">
        <v>2</v>
      </c>
    </row>
    <row r="5" spans="1:6" ht="12.75">
      <c r="F5" s="3" t="s">
        <v>3</v>
      </c>
    </row>
    <row r="6" spans="1:6" ht="12.75">
      <c r="F6" s="4"/>
    </row>
    <row r="7" spans="1:6" ht="12.75">
      <c r="E7" s="5"/>
      <c r="F7" s="3" t="s">
        <v>4</v>
      </c>
    </row>
    <row r="8" spans="1:6" ht="12.75">
      <c r="E8" s="6"/>
      <c r="F8" s="7" t="s">
        <v>5</v>
      </c>
    </row>
    <row r="9" spans="1:6" ht="12.75">
      <c r="E9" s="5"/>
      <c r="F9" s="3" t="s">
        <v>6</v>
      </c>
    </row>
    <row r="10" spans="1:6" ht="12.75">
      <c r="E10" s="5"/>
      <c r="F10" s="3" t="s">
        <v>2</v>
      </c>
    </row>
    <row r="11" spans="1:6" ht="12.75">
      <c r="E11" s="5"/>
      <c r="F11" s="3" t="s">
        <v>3</v>
      </c>
    </row>
    <row r="12" spans="1:6">
      <c r="C12" s="8"/>
      <c r="E12" s="8"/>
      <c r="F12" s="8"/>
    </row>
    <row r="13" spans="1:6" ht="46.5" customHeight="1">
      <c r="A13" s="83" t="s">
        <v>7</v>
      </c>
      <c r="B13" s="84"/>
      <c r="C13" s="84"/>
      <c r="D13" s="84"/>
      <c r="E13" s="84"/>
      <c r="F13" s="84"/>
    </row>
    <row r="14" spans="1:6">
      <c r="A14" s="85"/>
      <c r="B14" s="85"/>
      <c r="C14" s="85"/>
      <c r="D14" s="85"/>
    </row>
    <row r="15" spans="1:6" ht="36">
      <c r="A15" s="9" t="s">
        <v>8</v>
      </c>
      <c r="B15" s="10" t="s">
        <v>9</v>
      </c>
      <c r="C15" s="10" t="s">
        <v>10</v>
      </c>
      <c r="D15" s="11" t="s">
        <v>11</v>
      </c>
      <c r="E15" s="12" t="s">
        <v>12</v>
      </c>
      <c r="F15" s="12" t="s">
        <v>13</v>
      </c>
    </row>
    <row r="16" spans="1:6">
      <c r="A16" s="9" t="s">
        <v>14</v>
      </c>
      <c r="B16" s="9" t="s">
        <v>15</v>
      </c>
      <c r="C16" s="10">
        <v>3</v>
      </c>
      <c r="D16" s="13">
        <v>4</v>
      </c>
      <c r="E16" s="14">
        <v>5</v>
      </c>
      <c r="F16" s="14">
        <v>6</v>
      </c>
    </row>
    <row r="17" spans="1:6">
      <c r="A17" s="9"/>
      <c r="B17" s="9"/>
      <c r="C17" s="15" t="s">
        <v>16</v>
      </c>
      <c r="D17" s="16">
        <f>D18+D222+D302+D348+D378+D400+D423+D456+D466+D499</f>
        <v>2197737.6630000002</v>
      </c>
      <c r="E17" s="17">
        <f>E18+E222+E302+E348+E378+E400+E423+E456+E466+E499</f>
        <v>1658314.8969999999</v>
      </c>
      <c r="F17" s="17">
        <f>F18+F222+F302+F348+F378+F400+F423+F456+F466+F499</f>
        <v>1724528.094</v>
      </c>
    </row>
    <row r="18" spans="1:6" ht="24">
      <c r="A18" s="18" t="s">
        <v>17</v>
      </c>
      <c r="B18" s="19"/>
      <c r="C18" s="20" t="s">
        <v>18</v>
      </c>
      <c r="D18" s="21">
        <f>D19+D73+D144+D183+D188+D200</f>
        <v>1752142.4629999998</v>
      </c>
      <c r="E18" s="21">
        <f>E19+E73+E144+E183+E188+E200</f>
        <v>1329134.9780000001</v>
      </c>
      <c r="F18" s="21">
        <f>F19+F73+F144+F183+F188+F200</f>
        <v>1340094.5720000002</v>
      </c>
    </row>
    <row r="19" spans="1:6" ht="24">
      <c r="A19" s="9" t="s">
        <v>19</v>
      </c>
      <c r="B19" s="10"/>
      <c r="C19" s="12" t="s">
        <v>20</v>
      </c>
      <c r="D19" s="22">
        <f>D20+D45+D54</f>
        <v>620077.63299999991</v>
      </c>
      <c r="E19" s="22">
        <f t="shared" ref="E19:F19" si="0">E20+E45+E54</f>
        <v>539280.98200000008</v>
      </c>
      <c r="F19" s="22">
        <f t="shared" si="0"/>
        <v>543607.03200000001</v>
      </c>
    </row>
    <row r="20" spans="1:6" ht="48">
      <c r="A20" s="9" t="s">
        <v>21</v>
      </c>
      <c r="B20" s="10"/>
      <c r="C20" s="12" t="s">
        <v>22</v>
      </c>
      <c r="D20" s="22">
        <f>D21+D24+D30+D27+D33+D36+D39+D42</f>
        <v>261503.326</v>
      </c>
      <c r="E20" s="22">
        <f t="shared" ref="E20:F20" si="1">E21+E24+E30+E27+E33+E36+E39+E42</f>
        <v>248322.58199999999</v>
      </c>
      <c r="F20" s="22">
        <f t="shared" si="1"/>
        <v>249280.432</v>
      </c>
    </row>
    <row r="21" spans="1:6" ht="24">
      <c r="A21" s="9" t="s">
        <v>23</v>
      </c>
      <c r="B21" s="10"/>
      <c r="C21" s="12" t="s">
        <v>24</v>
      </c>
      <c r="D21" s="22">
        <f t="shared" ref="D21:F22" si="2">D22</f>
        <v>214291.962</v>
      </c>
      <c r="E21" s="22">
        <f t="shared" si="2"/>
        <v>212007.372</v>
      </c>
      <c r="F21" s="22">
        <f t="shared" si="2"/>
        <v>212428.97200000001</v>
      </c>
    </row>
    <row r="22" spans="1:6" ht="36">
      <c r="A22" s="9" t="s">
        <v>23</v>
      </c>
      <c r="B22" s="23" t="s">
        <v>25</v>
      </c>
      <c r="C22" s="24" t="s">
        <v>26</v>
      </c>
      <c r="D22" s="22">
        <f>D23</f>
        <v>214291.962</v>
      </c>
      <c r="E22" s="22">
        <f t="shared" si="2"/>
        <v>212007.372</v>
      </c>
      <c r="F22" s="22">
        <f t="shared" si="2"/>
        <v>212428.97200000001</v>
      </c>
    </row>
    <row r="23" spans="1:6" ht="60">
      <c r="A23" s="9" t="s">
        <v>23</v>
      </c>
      <c r="B23" s="10" t="s">
        <v>27</v>
      </c>
      <c r="C23" s="12" t="s">
        <v>28</v>
      </c>
      <c r="D23" s="22">
        <v>214291.962</v>
      </c>
      <c r="E23" s="22">
        <v>212007.372</v>
      </c>
      <c r="F23" s="22">
        <v>212428.97200000001</v>
      </c>
    </row>
    <row r="24" spans="1:6" ht="24">
      <c r="A24" s="9" t="s">
        <v>29</v>
      </c>
      <c r="B24" s="10"/>
      <c r="C24" s="12" t="s">
        <v>30</v>
      </c>
      <c r="D24" s="22">
        <f t="shared" ref="D24:F25" si="3">D25</f>
        <v>32682.848999999998</v>
      </c>
      <c r="E24" s="22">
        <f t="shared" si="3"/>
        <v>36315.21</v>
      </c>
      <c r="F24" s="22">
        <f t="shared" si="3"/>
        <v>36851.46</v>
      </c>
    </row>
    <row r="25" spans="1:6" ht="36">
      <c r="A25" s="9" t="s">
        <v>29</v>
      </c>
      <c r="B25" s="23" t="s">
        <v>25</v>
      </c>
      <c r="C25" s="24" t="s">
        <v>26</v>
      </c>
      <c r="D25" s="22">
        <f t="shared" si="3"/>
        <v>32682.848999999998</v>
      </c>
      <c r="E25" s="22">
        <f t="shared" si="3"/>
        <v>36315.21</v>
      </c>
      <c r="F25" s="22">
        <f t="shared" si="3"/>
        <v>36851.46</v>
      </c>
    </row>
    <row r="26" spans="1:6" ht="60">
      <c r="A26" s="9" t="s">
        <v>29</v>
      </c>
      <c r="B26" s="10" t="s">
        <v>31</v>
      </c>
      <c r="C26" s="12" t="s">
        <v>28</v>
      </c>
      <c r="D26" s="22">
        <v>32682.848999999998</v>
      </c>
      <c r="E26" s="22">
        <v>36315.21</v>
      </c>
      <c r="F26" s="22">
        <v>36851.46</v>
      </c>
    </row>
    <row r="27" spans="1:6" ht="36">
      <c r="A27" s="9" t="s">
        <v>32</v>
      </c>
      <c r="B27" s="10"/>
      <c r="C27" s="12" t="s">
        <v>33</v>
      </c>
      <c r="D27" s="22">
        <f>D28</f>
        <v>262.71499999999997</v>
      </c>
      <c r="E27" s="22">
        <f t="shared" ref="E27:F28" si="4">E28</f>
        <v>0</v>
      </c>
      <c r="F27" s="22">
        <f t="shared" si="4"/>
        <v>0</v>
      </c>
    </row>
    <row r="28" spans="1:6" ht="36">
      <c r="A28" s="9" t="s">
        <v>32</v>
      </c>
      <c r="B28" s="23" t="s">
        <v>25</v>
      </c>
      <c r="C28" s="24" t="s">
        <v>26</v>
      </c>
      <c r="D28" s="22">
        <f>D29</f>
        <v>262.71499999999997</v>
      </c>
      <c r="E28" s="22">
        <f t="shared" si="4"/>
        <v>0</v>
      </c>
      <c r="F28" s="22">
        <f t="shared" si="4"/>
        <v>0</v>
      </c>
    </row>
    <row r="29" spans="1:6" ht="24">
      <c r="A29" s="9" t="s">
        <v>32</v>
      </c>
      <c r="B29" s="10">
        <v>612</v>
      </c>
      <c r="C29" s="12" t="s">
        <v>34</v>
      </c>
      <c r="D29" s="22">
        <v>262.71499999999997</v>
      </c>
      <c r="E29" s="22">
        <v>0</v>
      </c>
      <c r="F29" s="22">
        <v>0</v>
      </c>
    </row>
    <row r="30" spans="1:6" ht="48">
      <c r="A30" s="9" t="s">
        <v>35</v>
      </c>
      <c r="B30" s="10"/>
      <c r="C30" s="12" t="s">
        <v>36</v>
      </c>
      <c r="D30" s="22">
        <f t="shared" ref="D30:F31" si="5">D31</f>
        <v>9000</v>
      </c>
      <c r="E30" s="22">
        <f t="shared" si="5"/>
        <v>0</v>
      </c>
      <c r="F30" s="22">
        <f t="shared" si="5"/>
        <v>0</v>
      </c>
    </row>
    <row r="31" spans="1:6" ht="36">
      <c r="A31" s="9" t="s">
        <v>35</v>
      </c>
      <c r="B31" s="23" t="s">
        <v>25</v>
      </c>
      <c r="C31" s="24" t="s">
        <v>26</v>
      </c>
      <c r="D31" s="22">
        <f t="shared" si="5"/>
        <v>9000</v>
      </c>
      <c r="E31" s="22">
        <f t="shared" si="5"/>
        <v>0</v>
      </c>
      <c r="F31" s="22">
        <f t="shared" si="5"/>
        <v>0</v>
      </c>
    </row>
    <row r="32" spans="1:6" ht="24">
      <c r="A32" s="9" t="s">
        <v>35</v>
      </c>
      <c r="B32" s="10">
        <v>612</v>
      </c>
      <c r="C32" s="12" t="s">
        <v>34</v>
      </c>
      <c r="D32" s="22">
        <v>9000</v>
      </c>
      <c r="E32" s="22">
        <v>0</v>
      </c>
      <c r="F32" s="22">
        <v>0</v>
      </c>
    </row>
    <row r="33" spans="1:6" ht="48">
      <c r="A33" s="9" t="s">
        <v>37</v>
      </c>
      <c r="B33" s="10"/>
      <c r="C33" s="12" t="s">
        <v>38</v>
      </c>
      <c r="D33" s="22">
        <f>D34</f>
        <v>1485</v>
      </c>
      <c r="E33" s="22">
        <f t="shared" ref="E33:F33" si="6">E34</f>
        <v>0</v>
      </c>
      <c r="F33" s="22">
        <f t="shared" si="6"/>
        <v>0</v>
      </c>
    </row>
    <row r="34" spans="1:6" ht="36">
      <c r="A34" s="9" t="s">
        <v>37</v>
      </c>
      <c r="B34" s="23" t="s">
        <v>25</v>
      </c>
      <c r="C34" s="24" t="s">
        <v>26</v>
      </c>
      <c r="D34" s="22">
        <f t="shared" ref="D34:F37" si="7">D35</f>
        <v>1485</v>
      </c>
      <c r="E34" s="22">
        <f t="shared" si="7"/>
        <v>0</v>
      </c>
      <c r="F34" s="22">
        <f t="shared" si="7"/>
        <v>0</v>
      </c>
    </row>
    <row r="35" spans="1:6" ht="24">
      <c r="A35" s="9" t="s">
        <v>37</v>
      </c>
      <c r="B35" s="10">
        <v>612</v>
      </c>
      <c r="C35" s="12" t="s">
        <v>34</v>
      </c>
      <c r="D35" s="22">
        <v>1485</v>
      </c>
      <c r="E35" s="22">
        <v>0</v>
      </c>
      <c r="F35" s="22">
        <v>0</v>
      </c>
    </row>
    <row r="36" spans="1:6" ht="36">
      <c r="A36" s="9" t="s">
        <v>39</v>
      </c>
      <c r="B36" s="10"/>
      <c r="C36" s="12" t="s">
        <v>40</v>
      </c>
      <c r="D36" s="22">
        <f>D37</f>
        <v>15</v>
      </c>
      <c r="E36" s="22">
        <f t="shared" ref="E36:F36" si="8">E37</f>
        <v>0</v>
      </c>
      <c r="F36" s="22">
        <f t="shared" si="8"/>
        <v>0</v>
      </c>
    </row>
    <row r="37" spans="1:6" ht="36">
      <c r="A37" s="9" t="s">
        <v>39</v>
      </c>
      <c r="B37" s="23" t="s">
        <v>25</v>
      </c>
      <c r="C37" s="24" t="s">
        <v>26</v>
      </c>
      <c r="D37" s="22">
        <f t="shared" si="7"/>
        <v>15</v>
      </c>
      <c r="E37" s="22">
        <f t="shared" si="7"/>
        <v>0</v>
      </c>
      <c r="F37" s="22">
        <f t="shared" si="7"/>
        <v>0</v>
      </c>
    </row>
    <row r="38" spans="1:6" ht="24">
      <c r="A38" s="9" t="s">
        <v>39</v>
      </c>
      <c r="B38" s="10">
        <v>612</v>
      </c>
      <c r="C38" s="12" t="s">
        <v>34</v>
      </c>
      <c r="D38" s="22">
        <v>15</v>
      </c>
      <c r="E38" s="22">
        <v>0</v>
      </c>
      <c r="F38" s="22">
        <v>0</v>
      </c>
    </row>
    <row r="39" spans="1:6" ht="48">
      <c r="A39" s="9" t="s">
        <v>41</v>
      </c>
      <c r="B39" s="10"/>
      <c r="C39" s="12" t="s">
        <v>42</v>
      </c>
      <c r="D39" s="22">
        <f>D40</f>
        <v>3728.1</v>
      </c>
      <c r="E39" s="22">
        <f t="shared" ref="E39:F40" si="9">E40</f>
        <v>0</v>
      </c>
      <c r="F39" s="22">
        <f t="shared" si="9"/>
        <v>0</v>
      </c>
    </row>
    <row r="40" spans="1:6" ht="36">
      <c r="A40" s="9" t="s">
        <v>41</v>
      </c>
      <c r="B40" s="25" t="s">
        <v>25</v>
      </c>
      <c r="C40" s="24" t="s">
        <v>26</v>
      </c>
      <c r="D40" s="22">
        <f>D41</f>
        <v>3728.1</v>
      </c>
      <c r="E40" s="22">
        <f t="shared" si="9"/>
        <v>0</v>
      </c>
      <c r="F40" s="22">
        <f t="shared" si="9"/>
        <v>0</v>
      </c>
    </row>
    <row r="41" spans="1:6" ht="60">
      <c r="A41" s="9" t="s">
        <v>41</v>
      </c>
      <c r="B41" s="10" t="s">
        <v>27</v>
      </c>
      <c r="C41" s="12" t="s">
        <v>28</v>
      </c>
      <c r="D41" s="22">
        <v>3728.1</v>
      </c>
      <c r="E41" s="22">
        <v>0</v>
      </c>
      <c r="F41" s="22">
        <v>0</v>
      </c>
    </row>
    <row r="42" spans="1:6" ht="60">
      <c r="A42" s="9" t="s">
        <v>43</v>
      </c>
      <c r="B42" s="10"/>
      <c r="C42" s="12" t="s">
        <v>44</v>
      </c>
      <c r="D42" s="22">
        <f>D43</f>
        <v>37.700000000000003</v>
      </c>
      <c r="E42" s="22">
        <f t="shared" ref="E42:F43" si="10">E43</f>
        <v>0</v>
      </c>
      <c r="F42" s="22">
        <f t="shared" si="10"/>
        <v>0</v>
      </c>
    </row>
    <row r="43" spans="1:6" ht="36">
      <c r="A43" s="9" t="s">
        <v>43</v>
      </c>
      <c r="B43" s="25" t="s">
        <v>25</v>
      </c>
      <c r="C43" s="24" t="s">
        <v>26</v>
      </c>
      <c r="D43" s="22">
        <f>D44</f>
        <v>37.700000000000003</v>
      </c>
      <c r="E43" s="22">
        <f t="shared" si="10"/>
        <v>0</v>
      </c>
      <c r="F43" s="22">
        <f t="shared" si="10"/>
        <v>0</v>
      </c>
    </row>
    <row r="44" spans="1:6" ht="60">
      <c r="A44" s="9" t="s">
        <v>43</v>
      </c>
      <c r="B44" s="10" t="s">
        <v>27</v>
      </c>
      <c r="C44" s="12" t="s">
        <v>28</v>
      </c>
      <c r="D44" s="22">
        <v>37.700000000000003</v>
      </c>
      <c r="E44" s="22">
        <v>0</v>
      </c>
      <c r="F44" s="22">
        <v>0</v>
      </c>
    </row>
    <row r="45" spans="1:6" ht="72">
      <c r="A45" s="9" t="s">
        <v>45</v>
      </c>
      <c r="B45" s="10"/>
      <c r="C45" s="12" t="s">
        <v>46</v>
      </c>
      <c r="D45" s="22">
        <f>D46+D49</f>
        <v>311404.3</v>
      </c>
      <c r="E45" s="22">
        <f t="shared" ref="E45:F45" si="11">E46+E49</f>
        <v>288690.59999999998</v>
      </c>
      <c r="F45" s="22">
        <f t="shared" si="11"/>
        <v>288690.59999999998</v>
      </c>
    </row>
    <row r="46" spans="1:6" ht="60">
      <c r="A46" s="9" t="s">
        <v>47</v>
      </c>
      <c r="B46" s="26"/>
      <c r="C46" s="27" t="s">
        <v>48</v>
      </c>
      <c r="D46" s="22">
        <f t="shared" ref="D46:F47" si="12">D47</f>
        <v>291791.8</v>
      </c>
      <c r="E46" s="22">
        <f t="shared" si="12"/>
        <v>269078.09999999998</v>
      </c>
      <c r="F46" s="22">
        <f t="shared" si="12"/>
        <v>269078.09999999998</v>
      </c>
    </row>
    <row r="47" spans="1:6" ht="36">
      <c r="A47" s="9" t="s">
        <v>47</v>
      </c>
      <c r="B47" s="23" t="s">
        <v>25</v>
      </c>
      <c r="C47" s="24" t="s">
        <v>26</v>
      </c>
      <c r="D47" s="22">
        <f>D48</f>
        <v>291791.8</v>
      </c>
      <c r="E47" s="22">
        <f t="shared" si="12"/>
        <v>269078.09999999998</v>
      </c>
      <c r="F47" s="22">
        <f t="shared" si="12"/>
        <v>269078.09999999998</v>
      </c>
    </row>
    <row r="48" spans="1:6" ht="60">
      <c r="A48" s="9" t="s">
        <v>47</v>
      </c>
      <c r="B48" s="10">
        <v>611</v>
      </c>
      <c r="C48" s="12" t="s">
        <v>28</v>
      </c>
      <c r="D48" s="22">
        <v>291791.8</v>
      </c>
      <c r="E48" s="22">
        <v>269078.09999999998</v>
      </c>
      <c r="F48" s="22">
        <v>269078.09999999998</v>
      </c>
    </row>
    <row r="49" spans="1:6" ht="60">
      <c r="A49" s="9" t="s">
        <v>49</v>
      </c>
      <c r="B49" s="26"/>
      <c r="C49" s="27" t="s">
        <v>50</v>
      </c>
      <c r="D49" s="22">
        <f>D53+D50</f>
        <v>19612.5</v>
      </c>
      <c r="E49" s="22">
        <f>E53+E50</f>
        <v>19612.5</v>
      </c>
      <c r="F49" s="22">
        <f>F53+F50</f>
        <v>19612.5</v>
      </c>
    </row>
    <row r="50" spans="1:6" ht="36">
      <c r="A50" s="9" t="s">
        <v>49</v>
      </c>
      <c r="B50" s="25" t="s">
        <v>51</v>
      </c>
      <c r="C50" s="24" t="s">
        <v>52</v>
      </c>
      <c r="D50" s="22">
        <f>D51</f>
        <v>607.9</v>
      </c>
      <c r="E50" s="22">
        <f>E51</f>
        <v>442.1</v>
      </c>
      <c r="F50" s="22">
        <f>F51</f>
        <v>442.1</v>
      </c>
    </row>
    <row r="51" spans="1:6">
      <c r="A51" s="9" t="s">
        <v>49</v>
      </c>
      <c r="B51" s="10" t="s">
        <v>53</v>
      </c>
      <c r="C51" s="12" t="s">
        <v>54</v>
      </c>
      <c r="D51" s="22">
        <v>607.9</v>
      </c>
      <c r="E51" s="22">
        <v>442.1</v>
      </c>
      <c r="F51" s="22">
        <v>442.1</v>
      </c>
    </row>
    <row r="52" spans="1:6" ht="24">
      <c r="A52" s="9" t="s">
        <v>49</v>
      </c>
      <c r="B52" s="25" t="s">
        <v>55</v>
      </c>
      <c r="C52" s="24" t="s">
        <v>56</v>
      </c>
      <c r="D52" s="22">
        <f>D53</f>
        <v>19004.599999999999</v>
      </c>
      <c r="E52" s="22">
        <f>E53</f>
        <v>19170.400000000001</v>
      </c>
      <c r="F52" s="22">
        <f>F53</f>
        <v>19170.400000000001</v>
      </c>
    </row>
    <row r="53" spans="1:6" ht="24.75" customHeight="1">
      <c r="A53" s="9" t="s">
        <v>49</v>
      </c>
      <c r="B53" s="10">
        <v>323</v>
      </c>
      <c r="C53" s="12" t="s">
        <v>57</v>
      </c>
      <c r="D53" s="22">
        <v>19004.599999999999</v>
      </c>
      <c r="E53" s="22">
        <v>19170.400000000001</v>
      </c>
      <c r="F53" s="22">
        <v>19170.400000000001</v>
      </c>
    </row>
    <row r="54" spans="1:6" ht="24.75" customHeight="1">
      <c r="A54" s="9" t="s">
        <v>58</v>
      </c>
      <c r="B54" s="10"/>
      <c r="C54" s="12" t="s">
        <v>59</v>
      </c>
      <c r="D54" s="22">
        <f>D55+D58+D61+D64+D67+D70</f>
        <v>47170.006999999998</v>
      </c>
      <c r="E54" s="22">
        <f t="shared" ref="E54:F54" si="13">E55+E58+E61+E64+E67+E70</f>
        <v>2267.8000000000002</v>
      </c>
      <c r="F54" s="22">
        <f t="shared" si="13"/>
        <v>5636</v>
      </c>
    </row>
    <row r="55" spans="1:6" ht="24.75" customHeight="1">
      <c r="A55" s="9" t="s">
        <v>60</v>
      </c>
      <c r="B55" s="10"/>
      <c r="C55" s="12" t="s">
        <v>61</v>
      </c>
      <c r="D55" s="22">
        <f t="shared" ref="D55:F56" si="14">D56</f>
        <v>46830.006999999998</v>
      </c>
      <c r="E55" s="22">
        <f t="shared" si="14"/>
        <v>0</v>
      </c>
      <c r="F55" s="22">
        <f t="shared" si="14"/>
        <v>5476</v>
      </c>
    </row>
    <row r="56" spans="1:6" ht="24.75" customHeight="1">
      <c r="A56" s="9" t="s">
        <v>60</v>
      </c>
      <c r="B56" s="23" t="s">
        <v>25</v>
      </c>
      <c r="C56" s="24" t="s">
        <v>26</v>
      </c>
      <c r="D56" s="22">
        <f t="shared" si="14"/>
        <v>46830.006999999998</v>
      </c>
      <c r="E56" s="22">
        <f t="shared" si="14"/>
        <v>0</v>
      </c>
      <c r="F56" s="22">
        <f t="shared" si="14"/>
        <v>5476</v>
      </c>
    </row>
    <row r="57" spans="1:6" ht="24.75" customHeight="1">
      <c r="A57" s="9" t="s">
        <v>60</v>
      </c>
      <c r="B57" s="10">
        <v>612</v>
      </c>
      <c r="C57" s="12" t="s">
        <v>34</v>
      </c>
      <c r="D57" s="22">
        <v>46830.006999999998</v>
      </c>
      <c r="E57" s="22">
        <v>0</v>
      </c>
      <c r="F57" s="22">
        <v>5476</v>
      </c>
    </row>
    <row r="58" spans="1:6" ht="24.75" customHeight="1">
      <c r="A58" s="28" t="s">
        <v>62</v>
      </c>
      <c r="B58" s="10"/>
      <c r="C58" s="12" t="s">
        <v>63</v>
      </c>
      <c r="D58" s="22">
        <f t="shared" ref="D58:F59" si="15">D59</f>
        <v>160</v>
      </c>
      <c r="E58" s="22">
        <f t="shared" si="15"/>
        <v>160</v>
      </c>
      <c r="F58" s="22">
        <f t="shared" si="15"/>
        <v>160</v>
      </c>
    </row>
    <row r="59" spans="1:6" ht="24.75" customHeight="1">
      <c r="A59" s="28" t="s">
        <v>62</v>
      </c>
      <c r="B59" s="23" t="s">
        <v>25</v>
      </c>
      <c r="C59" s="24" t="s">
        <v>26</v>
      </c>
      <c r="D59" s="22">
        <f t="shared" si="15"/>
        <v>160</v>
      </c>
      <c r="E59" s="22">
        <f t="shared" si="15"/>
        <v>160</v>
      </c>
      <c r="F59" s="22">
        <f t="shared" si="15"/>
        <v>160</v>
      </c>
    </row>
    <row r="60" spans="1:6" ht="24.75" customHeight="1">
      <c r="A60" s="28" t="s">
        <v>62</v>
      </c>
      <c r="B60" s="10">
        <v>612</v>
      </c>
      <c r="C60" s="12" t="s">
        <v>34</v>
      </c>
      <c r="D60" s="22">
        <v>160</v>
      </c>
      <c r="E60" s="22">
        <v>160</v>
      </c>
      <c r="F60" s="22">
        <v>160</v>
      </c>
    </row>
    <row r="61" spans="1:6" ht="24.75" customHeight="1">
      <c r="A61" s="9" t="s">
        <v>64</v>
      </c>
      <c r="B61" s="10"/>
      <c r="C61" s="12" t="s">
        <v>65</v>
      </c>
      <c r="D61" s="22">
        <f>D62</f>
        <v>130</v>
      </c>
      <c r="E61" s="22">
        <f t="shared" ref="E61:F62" si="16">E62</f>
        <v>0</v>
      </c>
      <c r="F61" s="22">
        <f t="shared" si="16"/>
        <v>0</v>
      </c>
    </row>
    <row r="62" spans="1:6" ht="24.75" customHeight="1">
      <c r="A62" s="9" t="s">
        <v>64</v>
      </c>
      <c r="B62" s="23" t="s">
        <v>25</v>
      </c>
      <c r="C62" s="29" t="s">
        <v>66</v>
      </c>
      <c r="D62" s="22">
        <f>D63</f>
        <v>130</v>
      </c>
      <c r="E62" s="22">
        <f t="shared" si="16"/>
        <v>0</v>
      </c>
      <c r="F62" s="22">
        <f t="shared" si="16"/>
        <v>0</v>
      </c>
    </row>
    <row r="63" spans="1:6" ht="24.75" customHeight="1">
      <c r="A63" s="9" t="s">
        <v>64</v>
      </c>
      <c r="B63" s="10">
        <v>612</v>
      </c>
      <c r="C63" s="12" t="s">
        <v>34</v>
      </c>
      <c r="D63" s="22">
        <v>130</v>
      </c>
      <c r="E63" s="22">
        <v>0</v>
      </c>
      <c r="F63" s="22">
        <v>0</v>
      </c>
    </row>
    <row r="64" spans="1:6" ht="24.75" customHeight="1">
      <c r="A64" s="9" t="s">
        <v>67</v>
      </c>
      <c r="B64" s="10"/>
      <c r="C64" s="12" t="s">
        <v>68</v>
      </c>
      <c r="D64" s="22">
        <f>D65</f>
        <v>50</v>
      </c>
      <c r="E64" s="22">
        <f t="shared" ref="E64:F65" si="17">E65</f>
        <v>0</v>
      </c>
      <c r="F64" s="22">
        <f t="shared" si="17"/>
        <v>0</v>
      </c>
    </row>
    <row r="65" spans="1:6" ht="24.75" customHeight="1">
      <c r="A65" s="9" t="s">
        <v>67</v>
      </c>
      <c r="B65" s="25" t="s">
        <v>25</v>
      </c>
      <c r="C65" s="24" t="s">
        <v>69</v>
      </c>
      <c r="D65" s="22">
        <f>D66</f>
        <v>50</v>
      </c>
      <c r="E65" s="22">
        <f t="shared" si="17"/>
        <v>0</v>
      </c>
      <c r="F65" s="22">
        <f t="shared" si="17"/>
        <v>0</v>
      </c>
    </row>
    <row r="66" spans="1:6" ht="24">
      <c r="A66" s="9" t="s">
        <v>67</v>
      </c>
      <c r="B66" s="10">
        <v>612</v>
      </c>
      <c r="C66" s="12" t="s">
        <v>34</v>
      </c>
      <c r="D66" s="30">
        <v>50</v>
      </c>
      <c r="E66" s="22">
        <v>0</v>
      </c>
      <c r="F66" s="22">
        <v>0</v>
      </c>
    </row>
    <row r="67" spans="1:6" ht="48">
      <c r="A67" s="9" t="s">
        <v>70</v>
      </c>
      <c r="B67" s="10"/>
      <c r="C67" s="12" t="s">
        <v>71</v>
      </c>
      <c r="D67" s="30">
        <f>D68</f>
        <v>0</v>
      </c>
      <c r="E67" s="30">
        <f t="shared" ref="E67:F68" si="18">E68</f>
        <v>1686.2</v>
      </c>
      <c r="F67" s="30">
        <f t="shared" si="18"/>
        <v>0</v>
      </c>
    </row>
    <row r="68" spans="1:6" ht="36">
      <c r="A68" s="9" t="s">
        <v>70</v>
      </c>
      <c r="B68" s="25" t="s">
        <v>25</v>
      </c>
      <c r="C68" s="24" t="s">
        <v>26</v>
      </c>
      <c r="D68" s="30">
        <f>D69</f>
        <v>0</v>
      </c>
      <c r="E68" s="30">
        <f t="shared" si="18"/>
        <v>1686.2</v>
      </c>
      <c r="F68" s="30">
        <f t="shared" si="18"/>
        <v>0</v>
      </c>
    </row>
    <row r="69" spans="1:6" ht="24">
      <c r="A69" s="9" t="s">
        <v>70</v>
      </c>
      <c r="B69" s="10">
        <v>612</v>
      </c>
      <c r="C69" s="12" t="s">
        <v>34</v>
      </c>
      <c r="D69" s="30">
        <v>0</v>
      </c>
      <c r="E69" s="22">
        <v>1686.2</v>
      </c>
      <c r="F69" s="22">
        <v>0</v>
      </c>
    </row>
    <row r="70" spans="1:6" ht="36">
      <c r="A70" s="9" t="s">
        <v>72</v>
      </c>
      <c r="B70" s="10"/>
      <c r="C70" s="12" t="s">
        <v>73</v>
      </c>
      <c r="D70" s="30">
        <f>D71</f>
        <v>0</v>
      </c>
      <c r="E70" s="30">
        <f t="shared" ref="E70:F71" si="19">E71</f>
        <v>421.6</v>
      </c>
      <c r="F70" s="30">
        <f t="shared" si="19"/>
        <v>0</v>
      </c>
    </row>
    <row r="71" spans="1:6" ht="36">
      <c r="A71" s="9" t="s">
        <v>72</v>
      </c>
      <c r="B71" s="23" t="s">
        <v>25</v>
      </c>
      <c r="C71" s="24" t="s">
        <v>26</v>
      </c>
      <c r="D71" s="30">
        <f>D72</f>
        <v>0</v>
      </c>
      <c r="E71" s="30">
        <f t="shared" si="19"/>
        <v>421.6</v>
      </c>
      <c r="F71" s="30">
        <f t="shared" si="19"/>
        <v>0</v>
      </c>
    </row>
    <row r="72" spans="1:6" ht="24">
      <c r="A72" s="9" t="s">
        <v>72</v>
      </c>
      <c r="B72" s="10">
        <v>612</v>
      </c>
      <c r="C72" s="12" t="s">
        <v>34</v>
      </c>
      <c r="D72" s="30">
        <v>0</v>
      </c>
      <c r="E72" s="30">
        <v>421.6</v>
      </c>
      <c r="F72" s="22">
        <v>0</v>
      </c>
    </row>
    <row r="73" spans="1:6" ht="24">
      <c r="A73" s="9" t="s">
        <v>74</v>
      </c>
      <c r="B73" s="10"/>
      <c r="C73" s="12" t="s">
        <v>75</v>
      </c>
      <c r="D73" s="22">
        <f>D74+D111+D121+D137</f>
        <v>983859.79299999983</v>
      </c>
      <c r="E73" s="22">
        <f>E74+E111+E121+E137</f>
        <v>663970.34400000004</v>
      </c>
      <c r="F73" s="22">
        <f>F74+F111+F121+F137</f>
        <v>670603.88800000015</v>
      </c>
    </row>
    <row r="74" spans="1:6" ht="60">
      <c r="A74" s="9" t="s">
        <v>76</v>
      </c>
      <c r="B74" s="10"/>
      <c r="C74" s="12" t="s">
        <v>77</v>
      </c>
      <c r="D74" s="22">
        <f>D75+D78+D81+D102+D90+D99+D87+D105+D84+D93+D96+D108</f>
        <v>921275.80999999982</v>
      </c>
      <c r="E74" s="22">
        <f t="shared" ref="E74:F74" si="20">E75+E78+E81+E102+E90+E99+E87+E105+E84+E93+E96+E108</f>
        <v>602464.03300000005</v>
      </c>
      <c r="F74" s="22">
        <f t="shared" si="20"/>
        <v>610424.97700000007</v>
      </c>
    </row>
    <row r="75" spans="1:6" ht="72">
      <c r="A75" s="31" t="s">
        <v>78</v>
      </c>
      <c r="B75" s="32"/>
      <c r="C75" s="33" t="s">
        <v>79</v>
      </c>
      <c r="D75" s="22">
        <f t="shared" ref="D75:F76" si="21">D76</f>
        <v>522187.4</v>
      </c>
      <c r="E75" s="22">
        <f t="shared" si="21"/>
        <v>470331.9</v>
      </c>
      <c r="F75" s="22">
        <f t="shared" si="21"/>
        <v>470331.9</v>
      </c>
    </row>
    <row r="76" spans="1:6" ht="36">
      <c r="A76" s="31" t="s">
        <v>78</v>
      </c>
      <c r="B76" s="23" t="s">
        <v>25</v>
      </c>
      <c r="C76" s="24" t="s">
        <v>26</v>
      </c>
      <c r="D76" s="22">
        <f t="shared" si="21"/>
        <v>522187.4</v>
      </c>
      <c r="E76" s="22">
        <f t="shared" si="21"/>
        <v>470331.9</v>
      </c>
      <c r="F76" s="22">
        <f t="shared" si="21"/>
        <v>470331.9</v>
      </c>
    </row>
    <row r="77" spans="1:6" ht="60">
      <c r="A77" s="31" t="s">
        <v>78</v>
      </c>
      <c r="B77" s="10" t="s">
        <v>31</v>
      </c>
      <c r="C77" s="12" t="s">
        <v>28</v>
      </c>
      <c r="D77" s="22">
        <v>522187.4</v>
      </c>
      <c r="E77" s="22">
        <v>470331.9</v>
      </c>
      <c r="F77" s="22">
        <v>470331.9</v>
      </c>
    </row>
    <row r="78" spans="1:6" ht="24">
      <c r="A78" s="9" t="s">
        <v>80</v>
      </c>
      <c r="B78" s="10"/>
      <c r="C78" s="12" t="s">
        <v>81</v>
      </c>
      <c r="D78" s="22">
        <f t="shared" ref="D78:F79" si="22">D79</f>
        <v>97629.472999999998</v>
      </c>
      <c r="E78" s="22">
        <f t="shared" si="22"/>
        <v>87038.232999999993</v>
      </c>
      <c r="F78" s="22">
        <f t="shared" si="22"/>
        <v>86999.176999999996</v>
      </c>
    </row>
    <row r="79" spans="1:6" ht="36">
      <c r="A79" s="9" t="s">
        <v>80</v>
      </c>
      <c r="B79" s="25" t="s">
        <v>25</v>
      </c>
      <c r="C79" s="24" t="s">
        <v>26</v>
      </c>
      <c r="D79" s="22">
        <f t="shared" si="22"/>
        <v>97629.472999999998</v>
      </c>
      <c r="E79" s="22">
        <f t="shared" si="22"/>
        <v>87038.232999999993</v>
      </c>
      <c r="F79" s="22">
        <f t="shared" si="22"/>
        <v>86999.176999999996</v>
      </c>
    </row>
    <row r="80" spans="1:6" ht="60">
      <c r="A80" s="9" t="s">
        <v>80</v>
      </c>
      <c r="B80" s="10" t="s">
        <v>31</v>
      </c>
      <c r="C80" s="12" t="s">
        <v>28</v>
      </c>
      <c r="D80" s="22">
        <v>97629.472999999998</v>
      </c>
      <c r="E80" s="22">
        <v>87038.232999999993</v>
      </c>
      <c r="F80" s="22">
        <v>86999.176999999996</v>
      </c>
    </row>
    <row r="81" spans="1:6" ht="36">
      <c r="A81" s="9" t="s">
        <v>82</v>
      </c>
      <c r="B81" s="10"/>
      <c r="C81" s="34" t="s">
        <v>83</v>
      </c>
      <c r="D81" s="30">
        <f t="shared" ref="D81:F82" si="23">D82</f>
        <v>96328.553</v>
      </c>
      <c r="E81" s="22">
        <f t="shared" si="23"/>
        <v>0</v>
      </c>
      <c r="F81" s="22">
        <f t="shared" si="23"/>
        <v>8000</v>
      </c>
    </row>
    <row r="82" spans="1:6" ht="36">
      <c r="A82" s="9" t="s">
        <v>82</v>
      </c>
      <c r="B82" s="23" t="s">
        <v>25</v>
      </c>
      <c r="C82" s="24" t="s">
        <v>26</v>
      </c>
      <c r="D82" s="22">
        <f t="shared" si="23"/>
        <v>96328.553</v>
      </c>
      <c r="E82" s="22">
        <f t="shared" si="23"/>
        <v>0</v>
      </c>
      <c r="F82" s="22">
        <f t="shared" si="23"/>
        <v>8000</v>
      </c>
    </row>
    <row r="83" spans="1:6" ht="24">
      <c r="A83" s="9" t="s">
        <v>82</v>
      </c>
      <c r="B83" s="10">
        <v>612</v>
      </c>
      <c r="C83" s="12" t="s">
        <v>34</v>
      </c>
      <c r="D83" s="22">
        <v>96328.553</v>
      </c>
      <c r="E83" s="22">
        <v>0</v>
      </c>
      <c r="F83" s="22">
        <v>8000</v>
      </c>
    </row>
    <row r="84" spans="1:6" ht="36">
      <c r="A84" s="9" t="s">
        <v>84</v>
      </c>
      <c r="B84" s="10"/>
      <c r="C84" s="12" t="s">
        <v>85</v>
      </c>
      <c r="D84" s="22">
        <f>D85</f>
        <v>3460.431</v>
      </c>
      <c r="E84" s="22">
        <f t="shared" ref="E84:F85" si="24">E85</f>
        <v>0</v>
      </c>
      <c r="F84" s="22">
        <f t="shared" si="24"/>
        <v>0</v>
      </c>
    </row>
    <row r="85" spans="1:6" ht="36">
      <c r="A85" s="9" t="s">
        <v>84</v>
      </c>
      <c r="B85" s="23" t="s">
        <v>25</v>
      </c>
      <c r="C85" s="24" t="s">
        <v>26</v>
      </c>
      <c r="D85" s="22">
        <f>D86</f>
        <v>3460.431</v>
      </c>
      <c r="E85" s="22">
        <f t="shared" si="24"/>
        <v>0</v>
      </c>
      <c r="F85" s="22">
        <f t="shared" si="24"/>
        <v>0</v>
      </c>
    </row>
    <row r="86" spans="1:6" ht="24">
      <c r="A86" s="9" t="s">
        <v>84</v>
      </c>
      <c r="B86" s="10">
        <v>612</v>
      </c>
      <c r="C86" s="12" t="s">
        <v>34</v>
      </c>
      <c r="D86" s="22">
        <v>3460.431</v>
      </c>
      <c r="E86" s="22">
        <v>0</v>
      </c>
      <c r="F86" s="22">
        <v>0</v>
      </c>
    </row>
    <row r="87" spans="1:6" ht="72">
      <c r="A87" s="35" t="s">
        <v>86</v>
      </c>
      <c r="B87" s="9"/>
      <c r="C87" s="36" t="s">
        <v>87</v>
      </c>
      <c r="D87" s="22">
        <f t="shared" ref="D87:F88" si="25">D88</f>
        <v>9036.2000000000007</v>
      </c>
      <c r="E87" s="22">
        <f t="shared" si="25"/>
        <v>0</v>
      </c>
      <c r="F87" s="22">
        <f t="shared" si="25"/>
        <v>0</v>
      </c>
    </row>
    <row r="88" spans="1:6" ht="36">
      <c r="A88" s="35" t="s">
        <v>86</v>
      </c>
      <c r="B88" s="23" t="s">
        <v>25</v>
      </c>
      <c r="C88" s="24" t="s">
        <v>26</v>
      </c>
      <c r="D88" s="22">
        <f t="shared" si="25"/>
        <v>9036.2000000000007</v>
      </c>
      <c r="E88" s="22">
        <f t="shared" si="25"/>
        <v>0</v>
      </c>
      <c r="F88" s="22">
        <f t="shared" si="25"/>
        <v>0</v>
      </c>
    </row>
    <row r="89" spans="1:6" ht="24">
      <c r="A89" s="35" t="s">
        <v>86</v>
      </c>
      <c r="B89" s="10">
        <v>612</v>
      </c>
      <c r="C89" s="12" t="s">
        <v>34</v>
      </c>
      <c r="D89" s="30">
        <v>9036.2000000000007</v>
      </c>
      <c r="E89" s="22">
        <v>0</v>
      </c>
      <c r="F89" s="22">
        <v>0</v>
      </c>
    </row>
    <row r="90" spans="1:6" ht="72">
      <c r="A90" s="37" t="s">
        <v>88</v>
      </c>
      <c r="B90" s="10"/>
      <c r="C90" s="12" t="s">
        <v>89</v>
      </c>
      <c r="D90" s="22">
        <f t="shared" ref="D90:F91" si="26">D91</f>
        <v>1004.1</v>
      </c>
      <c r="E90" s="22">
        <f t="shared" si="26"/>
        <v>0</v>
      </c>
      <c r="F90" s="22">
        <f t="shared" si="26"/>
        <v>0</v>
      </c>
    </row>
    <row r="91" spans="1:6" ht="36">
      <c r="A91" s="37" t="s">
        <v>88</v>
      </c>
      <c r="B91" s="23" t="s">
        <v>25</v>
      </c>
      <c r="C91" s="24" t="s">
        <v>26</v>
      </c>
      <c r="D91" s="22">
        <f t="shared" si="26"/>
        <v>1004.1</v>
      </c>
      <c r="E91" s="22">
        <f t="shared" si="26"/>
        <v>0</v>
      </c>
      <c r="F91" s="22">
        <f t="shared" si="26"/>
        <v>0</v>
      </c>
    </row>
    <row r="92" spans="1:6" ht="24">
      <c r="A92" s="37" t="s">
        <v>88</v>
      </c>
      <c r="B92" s="10">
        <v>612</v>
      </c>
      <c r="C92" s="12" t="s">
        <v>34</v>
      </c>
      <c r="D92" s="22">
        <v>1004.1</v>
      </c>
      <c r="E92" s="22">
        <v>0</v>
      </c>
      <c r="F92" s="22">
        <v>0</v>
      </c>
    </row>
    <row r="93" spans="1:6" ht="48">
      <c r="A93" s="35" t="s">
        <v>90</v>
      </c>
      <c r="B93" s="10"/>
      <c r="C93" s="12" t="s">
        <v>42</v>
      </c>
      <c r="D93" s="22">
        <f>D94</f>
        <v>118.6</v>
      </c>
      <c r="E93" s="22">
        <f t="shared" ref="E93:F94" si="27">E94</f>
        <v>0</v>
      </c>
      <c r="F93" s="22">
        <f t="shared" si="27"/>
        <v>0</v>
      </c>
    </row>
    <row r="94" spans="1:6" ht="36">
      <c r="A94" s="38" t="s">
        <v>90</v>
      </c>
      <c r="B94" s="25" t="s">
        <v>25</v>
      </c>
      <c r="C94" s="24" t="s">
        <v>26</v>
      </c>
      <c r="D94" s="22">
        <f>D95</f>
        <v>118.6</v>
      </c>
      <c r="E94" s="22">
        <f t="shared" si="27"/>
        <v>0</v>
      </c>
      <c r="F94" s="22">
        <f t="shared" si="27"/>
        <v>0</v>
      </c>
    </row>
    <row r="95" spans="1:6" ht="60">
      <c r="A95" s="38" t="s">
        <v>90</v>
      </c>
      <c r="B95" s="10" t="s">
        <v>27</v>
      </c>
      <c r="C95" s="12" t="s">
        <v>28</v>
      </c>
      <c r="D95" s="22">
        <v>118.6</v>
      </c>
      <c r="E95" s="22">
        <v>0</v>
      </c>
      <c r="F95" s="22">
        <v>0</v>
      </c>
    </row>
    <row r="96" spans="1:6" ht="60">
      <c r="A96" s="39" t="s">
        <v>91</v>
      </c>
      <c r="B96" s="10"/>
      <c r="C96" s="12" t="s">
        <v>44</v>
      </c>
      <c r="D96" s="22">
        <f>D97</f>
        <v>1.2</v>
      </c>
      <c r="E96" s="22">
        <f t="shared" ref="E96:F97" si="28">E97</f>
        <v>0</v>
      </c>
      <c r="F96" s="22">
        <f t="shared" si="28"/>
        <v>0</v>
      </c>
    </row>
    <row r="97" spans="1:6" ht="36">
      <c r="A97" s="39" t="s">
        <v>91</v>
      </c>
      <c r="B97" s="25" t="s">
        <v>25</v>
      </c>
      <c r="C97" s="24" t="s">
        <v>26</v>
      </c>
      <c r="D97" s="22">
        <f>D98</f>
        <v>1.2</v>
      </c>
      <c r="E97" s="22">
        <f t="shared" si="28"/>
        <v>0</v>
      </c>
      <c r="F97" s="22">
        <f t="shared" si="28"/>
        <v>0</v>
      </c>
    </row>
    <row r="98" spans="1:6" ht="60">
      <c r="A98" s="39" t="s">
        <v>91</v>
      </c>
      <c r="B98" s="10" t="s">
        <v>27</v>
      </c>
      <c r="C98" s="12" t="s">
        <v>28</v>
      </c>
      <c r="D98" s="22">
        <v>1.2</v>
      </c>
      <c r="E98" s="22">
        <v>0</v>
      </c>
      <c r="F98" s="22">
        <v>0</v>
      </c>
    </row>
    <row r="99" spans="1:6" ht="60">
      <c r="A99" s="9" t="s">
        <v>92</v>
      </c>
      <c r="B99" s="10"/>
      <c r="C99" s="40" t="s">
        <v>93</v>
      </c>
      <c r="D99" s="22">
        <f t="shared" ref="D99:F100" si="29">D100</f>
        <v>151830.753</v>
      </c>
      <c r="E99" s="22">
        <f t="shared" si="29"/>
        <v>0</v>
      </c>
      <c r="F99" s="22">
        <f t="shared" si="29"/>
        <v>0</v>
      </c>
    </row>
    <row r="100" spans="1:6" ht="36">
      <c r="A100" s="9" t="s">
        <v>92</v>
      </c>
      <c r="B100" s="23" t="s">
        <v>25</v>
      </c>
      <c r="C100" s="24" t="s">
        <v>26</v>
      </c>
      <c r="D100" s="22">
        <f t="shared" si="29"/>
        <v>151830.753</v>
      </c>
      <c r="E100" s="22">
        <f t="shared" si="29"/>
        <v>0</v>
      </c>
      <c r="F100" s="22">
        <f t="shared" si="29"/>
        <v>0</v>
      </c>
    </row>
    <row r="101" spans="1:6" ht="24">
      <c r="A101" s="9" t="s">
        <v>92</v>
      </c>
      <c r="B101" s="10">
        <v>612</v>
      </c>
      <c r="C101" s="12" t="s">
        <v>34</v>
      </c>
      <c r="D101" s="22">
        <v>151830.753</v>
      </c>
      <c r="E101" s="22">
        <v>0</v>
      </c>
      <c r="F101" s="22">
        <v>0</v>
      </c>
    </row>
    <row r="102" spans="1:6" ht="60">
      <c r="A102" s="9" t="s">
        <v>94</v>
      </c>
      <c r="B102" s="10"/>
      <c r="C102" s="12" t="s">
        <v>95</v>
      </c>
      <c r="D102" s="22">
        <f t="shared" ref="D102:F103" si="30">D103</f>
        <v>37784.1</v>
      </c>
      <c r="E102" s="22">
        <f t="shared" si="30"/>
        <v>37526.1</v>
      </c>
      <c r="F102" s="22">
        <f t="shared" si="30"/>
        <v>37526.1</v>
      </c>
    </row>
    <row r="103" spans="1:6" ht="36">
      <c r="A103" s="9" t="s">
        <v>94</v>
      </c>
      <c r="B103" s="23" t="s">
        <v>25</v>
      </c>
      <c r="C103" s="24" t="s">
        <v>26</v>
      </c>
      <c r="D103" s="22">
        <f t="shared" si="30"/>
        <v>37784.1</v>
      </c>
      <c r="E103" s="22">
        <f t="shared" si="30"/>
        <v>37526.1</v>
      </c>
      <c r="F103" s="22">
        <f t="shared" si="30"/>
        <v>37526.1</v>
      </c>
    </row>
    <row r="104" spans="1:6" ht="60">
      <c r="A104" s="9" t="s">
        <v>94</v>
      </c>
      <c r="B104" s="10" t="s">
        <v>31</v>
      </c>
      <c r="C104" s="12" t="s">
        <v>28</v>
      </c>
      <c r="D104" s="22">
        <v>37784.1</v>
      </c>
      <c r="E104" s="22">
        <v>37526.1</v>
      </c>
      <c r="F104" s="22">
        <v>37526.1</v>
      </c>
    </row>
    <row r="105" spans="1:6" ht="36">
      <c r="A105" s="9" t="s">
        <v>96</v>
      </c>
      <c r="B105" s="10"/>
      <c r="C105" s="12" t="s">
        <v>97</v>
      </c>
      <c r="D105" s="22">
        <f t="shared" ref="D105:F106" si="31">D106</f>
        <v>250</v>
      </c>
      <c r="E105" s="22">
        <f t="shared" si="31"/>
        <v>0</v>
      </c>
      <c r="F105" s="22">
        <f t="shared" si="31"/>
        <v>0</v>
      </c>
    </row>
    <row r="106" spans="1:6" ht="36">
      <c r="A106" s="9" t="s">
        <v>96</v>
      </c>
      <c r="B106" s="23" t="s">
        <v>25</v>
      </c>
      <c r="C106" s="24" t="s">
        <v>26</v>
      </c>
      <c r="D106" s="22">
        <f t="shared" si="31"/>
        <v>250</v>
      </c>
      <c r="E106" s="22">
        <f t="shared" si="31"/>
        <v>0</v>
      </c>
      <c r="F106" s="22">
        <f t="shared" si="31"/>
        <v>0</v>
      </c>
    </row>
    <row r="107" spans="1:6" ht="24">
      <c r="A107" s="9" t="s">
        <v>96</v>
      </c>
      <c r="B107" s="10">
        <v>612</v>
      </c>
      <c r="C107" s="12" t="s">
        <v>34</v>
      </c>
      <c r="D107" s="30">
        <v>250</v>
      </c>
      <c r="E107" s="22">
        <v>0</v>
      </c>
      <c r="F107" s="22">
        <v>0</v>
      </c>
    </row>
    <row r="108" spans="1:6" ht="60">
      <c r="A108" s="9" t="s">
        <v>98</v>
      </c>
      <c r="B108" s="10"/>
      <c r="C108" s="12" t="s">
        <v>99</v>
      </c>
      <c r="D108" s="30">
        <f>D109</f>
        <v>1645</v>
      </c>
      <c r="E108" s="30">
        <f t="shared" ref="E108:F109" si="32">E109</f>
        <v>7567.8</v>
      </c>
      <c r="F108" s="30">
        <f t="shared" si="32"/>
        <v>7567.8</v>
      </c>
    </row>
    <row r="109" spans="1:6" ht="36">
      <c r="A109" s="9" t="s">
        <v>98</v>
      </c>
      <c r="B109" s="23" t="s">
        <v>25</v>
      </c>
      <c r="C109" s="24" t="s">
        <v>26</v>
      </c>
      <c r="D109" s="22">
        <f>D110</f>
        <v>1645</v>
      </c>
      <c r="E109" s="22">
        <f t="shared" si="32"/>
        <v>7567.8</v>
      </c>
      <c r="F109" s="22">
        <f t="shared" si="32"/>
        <v>7567.8</v>
      </c>
    </row>
    <row r="110" spans="1:6" ht="60">
      <c r="A110" s="9" t="s">
        <v>98</v>
      </c>
      <c r="B110" s="10" t="s">
        <v>31</v>
      </c>
      <c r="C110" s="12" t="s">
        <v>28</v>
      </c>
      <c r="D110" s="22">
        <v>1645</v>
      </c>
      <c r="E110" s="22">
        <v>7567.8</v>
      </c>
      <c r="F110" s="22">
        <v>7567.8</v>
      </c>
    </row>
    <row r="111" spans="1:6" ht="36">
      <c r="A111" s="9" t="s">
        <v>100</v>
      </c>
      <c r="B111" s="10"/>
      <c r="C111" s="12" t="s">
        <v>101</v>
      </c>
      <c r="D111" s="22">
        <f>D115+D112+D118</f>
        <v>8463.5259999999998</v>
      </c>
      <c r="E111" s="22">
        <f>E115+E112+E118</f>
        <v>7559.826</v>
      </c>
      <c r="F111" s="22">
        <f>F115+F112+F118</f>
        <v>7559.826</v>
      </c>
    </row>
    <row r="112" spans="1:6" ht="96">
      <c r="A112" s="9" t="s">
        <v>102</v>
      </c>
      <c r="B112" s="10"/>
      <c r="C112" s="12" t="s">
        <v>103</v>
      </c>
      <c r="D112" s="22">
        <f t="shared" ref="D112:F113" si="33">D113</f>
        <v>2085</v>
      </c>
      <c r="E112" s="22">
        <f t="shared" si="33"/>
        <v>2085</v>
      </c>
      <c r="F112" s="22">
        <f t="shared" si="33"/>
        <v>2085</v>
      </c>
    </row>
    <row r="113" spans="1:6" ht="36">
      <c r="A113" s="9" t="s">
        <v>102</v>
      </c>
      <c r="B113" s="25" t="s">
        <v>25</v>
      </c>
      <c r="C113" s="24" t="s">
        <v>26</v>
      </c>
      <c r="D113" s="22">
        <f t="shared" si="33"/>
        <v>2085</v>
      </c>
      <c r="E113" s="22">
        <f t="shared" si="33"/>
        <v>2085</v>
      </c>
      <c r="F113" s="22">
        <f t="shared" si="33"/>
        <v>2085</v>
      </c>
    </row>
    <row r="114" spans="1:6" ht="48">
      <c r="A114" s="9" t="s">
        <v>102</v>
      </c>
      <c r="B114" s="10" t="s">
        <v>31</v>
      </c>
      <c r="C114" s="12" t="s">
        <v>104</v>
      </c>
      <c r="D114" s="22">
        <v>2085</v>
      </c>
      <c r="E114" s="22">
        <v>2085</v>
      </c>
      <c r="F114" s="22">
        <v>2085</v>
      </c>
    </row>
    <row r="115" spans="1:6" ht="36">
      <c r="A115" s="9" t="s">
        <v>105</v>
      </c>
      <c r="B115" s="10"/>
      <c r="C115" s="12" t="s">
        <v>106</v>
      </c>
      <c r="D115" s="22">
        <f t="shared" ref="D115:F116" si="34">D116</f>
        <v>5474.826</v>
      </c>
      <c r="E115" s="22">
        <f t="shared" si="34"/>
        <v>5474.826</v>
      </c>
      <c r="F115" s="22">
        <f t="shared" si="34"/>
        <v>5474.826</v>
      </c>
    </row>
    <row r="116" spans="1:6" ht="36">
      <c r="A116" s="9" t="s">
        <v>105</v>
      </c>
      <c r="B116" s="23" t="s">
        <v>25</v>
      </c>
      <c r="C116" s="24" t="s">
        <v>26</v>
      </c>
      <c r="D116" s="22">
        <f t="shared" si="34"/>
        <v>5474.826</v>
      </c>
      <c r="E116" s="22">
        <f t="shared" si="34"/>
        <v>5474.826</v>
      </c>
      <c r="F116" s="22">
        <f t="shared" si="34"/>
        <v>5474.826</v>
      </c>
    </row>
    <row r="117" spans="1:6" ht="48">
      <c r="A117" s="9" t="s">
        <v>105</v>
      </c>
      <c r="B117" s="10" t="s">
        <v>31</v>
      </c>
      <c r="C117" s="12" t="s">
        <v>104</v>
      </c>
      <c r="D117" s="30">
        <v>5474.826</v>
      </c>
      <c r="E117" s="30">
        <v>5474.826</v>
      </c>
      <c r="F117" s="30">
        <v>5474.826</v>
      </c>
    </row>
    <row r="118" spans="1:6" ht="24">
      <c r="A118" s="9" t="s">
        <v>107</v>
      </c>
      <c r="B118" s="10"/>
      <c r="C118" s="12" t="s">
        <v>108</v>
      </c>
      <c r="D118" s="30">
        <f t="shared" ref="D118:F119" si="35">D119</f>
        <v>903.7</v>
      </c>
      <c r="E118" s="30">
        <f t="shared" si="35"/>
        <v>0</v>
      </c>
      <c r="F118" s="30">
        <f t="shared" si="35"/>
        <v>0</v>
      </c>
    </row>
    <row r="119" spans="1:6" ht="36">
      <c r="A119" s="9" t="s">
        <v>107</v>
      </c>
      <c r="B119" s="23" t="s">
        <v>25</v>
      </c>
      <c r="C119" s="24" t="s">
        <v>26</v>
      </c>
      <c r="D119" s="30">
        <f t="shared" si="35"/>
        <v>903.7</v>
      </c>
      <c r="E119" s="30">
        <f t="shared" si="35"/>
        <v>0</v>
      </c>
      <c r="F119" s="30">
        <f t="shared" si="35"/>
        <v>0</v>
      </c>
    </row>
    <row r="120" spans="1:6" ht="48">
      <c r="A120" s="9" t="s">
        <v>107</v>
      </c>
      <c r="B120" s="10" t="s">
        <v>31</v>
      </c>
      <c r="C120" s="12" t="s">
        <v>104</v>
      </c>
      <c r="D120" s="30">
        <v>903.7</v>
      </c>
      <c r="E120" s="30">
        <v>0</v>
      </c>
      <c r="F120" s="30">
        <v>0</v>
      </c>
    </row>
    <row r="121" spans="1:6" ht="48">
      <c r="A121" s="9" t="s">
        <v>109</v>
      </c>
      <c r="B121" s="10"/>
      <c r="C121" s="12" t="s">
        <v>110</v>
      </c>
      <c r="D121" s="22">
        <f>D125+D122+D128+D131+D134</f>
        <v>53429.809000000001</v>
      </c>
      <c r="E121" s="22">
        <f>E125+E122+E128+E131+E134</f>
        <v>53255.837</v>
      </c>
      <c r="F121" s="22">
        <f>F125+F122+F128+F131+F134</f>
        <v>51928.436999999998</v>
      </c>
    </row>
    <row r="122" spans="1:6" ht="48">
      <c r="A122" s="9" t="s">
        <v>111</v>
      </c>
      <c r="B122" s="10"/>
      <c r="C122" s="12" t="s">
        <v>112</v>
      </c>
      <c r="D122" s="22">
        <f t="shared" ref="D122:F123" si="36">D123</f>
        <v>44554</v>
      </c>
      <c r="E122" s="22">
        <f t="shared" si="36"/>
        <v>44554</v>
      </c>
      <c r="F122" s="22">
        <f t="shared" si="36"/>
        <v>43079.1</v>
      </c>
    </row>
    <row r="123" spans="1:6" ht="36">
      <c r="A123" s="9" t="s">
        <v>111</v>
      </c>
      <c r="B123" s="23" t="s">
        <v>25</v>
      </c>
      <c r="C123" s="24" t="s">
        <v>26</v>
      </c>
      <c r="D123" s="22">
        <f t="shared" si="36"/>
        <v>44554</v>
      </c>
      <c r="E123" s="22">
        <f t="shared" si="36"/>
        <v>44554</v>
      </c>
      <c r="F123" s="22">
        <f t="shared" si="36"/>
        <v>43079.1</v>
      </c>
    </row>
    <row r="124" spans="1:6" ht="48">
      <c r="A124" s="9" t="s">
        <v>111</v>
      </c>
      <c r="B124" s="10" t="s">
        <v>31</v>
      </c>
      <c r="C124" s="12" t="s">
        <v>104</v>
      </c>
      <c r="D124" s="30">
        <v>44554</v>
      </c>
      <c r="E124" s="30">
        <v>44554</v>
      </c>
      <c r="F124" s="30">
        <v>43079.1</v>
      </c>
    </row>
    <row r="125" spans="1:6" ht="36">
      <c r="A125" s="9" t="s">
        <v>113</v>
      </c>
      <c r="B125" s="10"/>
      <c r="C125" s="12" t="s">
        <v>114</v>
      </c>
      <c r="D125" s="22">
        <f t="shared" ref="D125:F126" si="37">D126</f>
        <v>7445.9830000000002</v>
      </c>
      <c r="E125" s="22">
        <f t="shared" si="37"/>
        <v>7173.7219999999998</v>
      </c>
      <c r="F125" s="22">
        <f t="shared" si="37"/>
        <v>7173.7219999999998</v>
      </c>
    </row>
    <row r="126" spans="1:6" ht="36">
      <c r="A126" s="9" t="s">
        <v>113</v>
      </c>
      <c r="B126" s="23" t="s">
        <v>25</v>
      </c>
      <c r="C126" s="24" t="s">
        <v>26</v>
      </c>
      <c r="D126" s="22">
        <f t="shared" si="37"/>
        <v>7445.9830000000002</v>
      </c>
      <c r="E126" s="22">
        <f t="shared" si="37"/>
        <v>7173.7219999999998</v>
      </c>
      <c r="F126" s="41">
        <f t="shared" si="37"/>
        <v>7173.7219999999998</v>
      </c>
    </row>
    <row r="127" spans="1:6" ht="48">
      <c r="A127" s="9" t="s">
        <v>113</v>
      </c>
      <c r="B127" s="10" t="s">
        <v>31</v>
      </c>
      <c r="C127" s="12" t="s">
        <v>104</v>
      </c>
      <c r="D127" s="22">
        <v>7445.9830000000002</v>
      </c>
      <c r="E127" s="42">
        <v>7173.7219999999998</v>
      </c>
      <c r="F127" s="22">
        <v>7173.7219999999998</v>
      </c>
    </row>
    <row r="128" spans="1:6" ht="36">
      <c r="A128" s="9" t="s">
        <v>115</v>
      </c>
      <c r="B128" s="10"/>
      <c r="C128" s="12" t="s">
        <v>116</v>
      </c>
      <c r="D128" s="22">
        <f t="shared" ref="D128:F129" si="38">D129</f>
        <v>426.31</v>
      </c>
      <c r="E128" s="22">
        <f t="shared" si="38"/>
        <v>596.30999999999995</v>
      </c>
      <c r="F128" s="43">
        <f t="shared" si="38"/>
        <v>596.30999999999995</v>
      </c>
    </row>
    <row r="129" spans="1:6" ht="39.75" customHeight="1">
      <c r="A129" s="9" t="s">
        <v>115</v>
      </c>
      <c r="B129" s="23" t="s">
        <v>25</v>
      </c>
      <c r="C129" s="24" t="s">
        <v>26</v>
      </c>
      <c r="D129" s="22">
        <f t="shared" si="38"/>
        <v>426.31</v>
      </c>
      <c r="E129" s="22">
        <f t="shared" si="38"/>
        <v>596.30999999999995</v>
      </c>
      <c r="F129" s="22">
        <f t="shared" si="38"/>
        <v>596.30999999999995</v>
      </c>
    </row>
    <row r="130" spans="1:6" ht="48">
      <c r="A130" s="9" t="s">
        <v>115</v>
      </c>
      <c r="B130" s="10" t="s">
        <v>31</v>
      </c>
      <c r="C130" s="12" t="s">
        <v>104</v>
      </c>
      <c r="D130" s="22">
        <v>426.31</v>
      </c>
      <c r="E130" s="22">
        <v>596.30999999999995</v>
      </c>
      <c r="F130" s="22">
        <v>596.30999999999995</v>
      </c>
    </row>
    <row r="131" spans="1:6" ht="36">
      <c r="A131" s="9" t="s">
        <v>117</v>
      </c>
      <c r="B131" s="10"/>
      <c r="C131" s="12" t="s">
        <v>118</v>
      </c>
      <c r="D131" s="22">
        <f t="shared" ref="D131:F132" si="39">D132</f>
        <v>202.98699999999999</v>
      </c>
      <c r="E131" s="22">
        <f t="shared" si="39"/>
        <v>931.80499999999995</v>
      </c>
      <c r="F131" s="22">
        <f t="shared" si="39"/>
        <v>1079.3050000000001</v>
      </c>
    </row>
    <row r="132" spans="1:6" ht="36">
      <c r="A132" s="9" t="s">
        <v>117</v>
      </c>
      <c r="B132" s="23" t="s">
        <v>25</v>
      </c>
      <c r="C132" s="24" t="s">
        <v>26</v>
      </c>
      <c r="D132" s="22">
        <f t="shared" si="39"/>
        <v>202.98699999999999</v>
      </c>
      <c r="E132" s="22">
        <f t="shared" si="39"/>
        <v>931.80499999999995</v>
      </c>
      <c r="F132" s="22">
        <f t="shared" si="39"/>
        <v>1079.3050000000001</v>
      </c>
    </row>
    <row r="133" spans="1:6" ht="48">
      <c r="A133" s="9" t="s">
        <v>117</v>
      </c>
      <c r="B133" s="10" t="s">
        <v>31</v>
      </c>
      <c r="C133" s="12" t="s">
        <v>104</v>
      </c>
      <c r="D133" s="22">
        <v>202.98699999999999</v>
      </c>
      <c r="E133" s="22">
        <v>931.80499999999995</v>
      </c>
      <c r="F133" s="22">
        <v>1079.3050000000001</v>
      </c>
    </row>
    <row r="134" spans="1:6" ht="36">
      <c r="A134" s="9" t="s">
        <v>119</v>
      </c>
      <c r="B134" s="10"/>
      <c r="C134" s="12" t="s">
        <v>120</v>
      </c>
      <c r="D134" s="22">
        <f t="shared" ref="D134:F135" si="40">D135</f>
        <v>800.529</v>
      </c>
      <c r="E134" s="22">
        <f t="shared" si="40"/>
        <v>0</v>
      </c>
      <c r="F134" s="22">
        <f t="shared" si="40"/>
        <v>0</v>
      </c>
    </row>
    <row r="135" spans="1:6" ht="36">
      <c r="A135" s="9" t="s">
        <v>119</v>
      </c>
      <c r="B135" s="23" t="s">
        <v>25</v>
      </c>
      <c r="C135" s="24" t="s">
        <v>26</v>
      </c>
      <c r="D135" s="22">
        <f t="shared" si="40"/>
        <v>800.529</v>
      </c>
      <c r="E135" s="22">
        <f t="shared" si="40"/>
        <v>0</v>
      </c>
      <c r="F135" s="22">
        <f t="shared" si="40"/>
        <v>0</v>
      </c>
    </row>
    <row r="136" spans="1:6" ht="48">
      <c r="A136" s="9" t="s">
        <v>119</v>
      </c>
      <c r="B136" s="10" t="s">
        <v>31</v>
      </c>
      <c r="C136" s="12" t="s">
        <v>104</v>
      </c>
      <c r="D136" s="22">
        <v>800.529</v>
      </c>
      <c r="E136" s="22">
        <v>0</v>
      </c>
      <c r="F136" s="22">
        <v>0</v>
      </c>
    </row>
    <row r="137" spans="1:6" ht="36">
      <c r="A137" s="9" t="s">
        <v>121</v>
      </c>
      <c r="B137" s="10"/>
      <c r="C137" s="12" t="s">
        <v>122</v>
      </c>
      <c r="D137" s="22">
        <f>D141+D138</f>
        <v>690.64800000000002</v>
      </c>
      <c r="E137" s="22">
        <f>E141+E138</f>
        <v>690.64800000000002</v>
      </c>
      <c r="F137" s="22">
        <f>F141+F138</f>
        <v>690.64800000000002</v>
      </c>
    </row>
    <row r="138" spans="1:6" ht="36">
      <c r="A138" s="9" t="s">
        <v>123</v>
      </c>
      <c r="B138" s="10"/>
      <c r="C138" s="12" t="s">
        <v>124</v>
      </c>
      <c r="D138" s="44">
        <f t="shared" ref="D138:F139" si="41">D139</f>
        <v>480</v>
      </c>
      <c r="E138" s="44">
        <f t="shared" si="41"/>
        <v>480</v>
      </c>
      <c r="F138" s="44">
        <f t="shared" si="41"/>
        <v>480</v>
      </c>
    </row>
    <row r="139" spans="1:6" ht="36">
      <c r="A139" s="9" t="s">
        <v>123</v>
      </c>
      <c r="B139" s="23" t="s">
        <v>25</v>
      </c>
      <c r="C139" s="24" t="s">
        <v>26</v>
      </c>
      <c r="D139" s="44">
        <f t="shared" si="41"/>
        <v>480</v>
      </c>
      <c r="E139" s="44">
        <f t="shared" si="41"/>
        <v>480</v>
      </c>
      <c r="F139" s="44">
        <f t="shared" si="41"/>
        <v>480</v>
      </c>
    </row>
    <row r="140" spans="1:6" ht="24">
      <c r="A140" s="9" t="s">
        <v>123</v>
      </c>
      <c r="B140" s="10">
        <v>612</v>
      </c>
      <c r="C140" s="12" t="s">
        <v>34</v>
      </c>
      <c r="D140" s="44">
        <v>480</v>
      </c>
      <c r="E140" s="44">
        <v>480</v>
      </c>
      <c r="F140" s="44">
        <v>480</v>
      </c>
    </row>
    <row r="141" spans="1:6" ht="48">
      <c r="A141" s="9" t="s">
        <v>125</v>
      </c>
      <c r="B141" s="10"/>
      <c r="C141" s="12" t="s">
        <v>126</v>
      </c>
      <c r="D141" s="30">
        <f t="shared" ref="D141:F142" si="42">D142</f>
        <v>210.648</v>
      </c>
      <c r="E141" s="22">
        <f t="shared" si="42"/>
        <v>210.648</v>
      </c>
      <c r="F141" s="22">
        <f t="shared" si="42"/>
        <v>210.648</v>
      </c>
    </row>
    <row r="142" spans="1:6" ht="36">
      <c r="A142" s="9" t="s">
        <v>125</v>
      </c>
      <c r="B142" s="23" t="s">
        <v>25</v>
      </c>
      <c r="C142" s="24" t="s">
        <v>26</v>
      </c>
      <c r="D142" s="22">
        <f t="shared" si="42"/>
        <v>210.648</v>
      </c>
      <c r="E142" s="22">
        <f t="shared" si="42"/>
        <v>210.648</v>
      </c>
      <c r="F142" s="22">
        <f t="shared" si="42"/>
        <v>210.648</v>
      </c>
    </row>
    <row r="143" spans="1:6" ht="24">
      <c r="A143" s="9" t="s">
        <v>125</v>
      </c>
      <c r="B143" s="10">
        <v>612</v>
      </c>
      <c r="C143" s="12" t="s">
        <v>34</v>
      </c>
      <c r="D143" s="30">
        <v>210.648</v>
      </c>
      <c r="E143" s="30">
        <v>210.648</v>
      </c>
      <c r="F143" s="30">
        <v>210.648</v>
      </c>
    </row>
    <row r="144" spans="1:6" ht="24">
      <c r="A144" s="9" t="s">
        <v>127</v>
      </c>
      <c r="B144" s="10"/>
      <c r="C144" s="12" t="s">
        <v>128</v>
      </c>
      <c r="D144" s="22">
        <f>D145+D179</f>
        <v>113834.992</v>
      </c>
      <c r="E144" s="22">
        <f t="shared" ref="E144:F144" si="43">E145+E179</f>
        <v>100740.36900000001</v>
      </c>
      <c r="F144" s="22">
        <f t="shared" si="43"/>
        <v>100740.36900000001</v>
      </c>
    </row>
    <row r="145" spans="1:6" ht="60">
      <c r="A145" s="9" t="s">
        <v>129</v>
      </c>
      <c r="B145" s="10"/>
      <c r="C145" s="12" t="s">
        <v>130</v>
      </c>
      <c r="D145" s="22">
        <f>D146+D149+D161+D164+D155+D152+D158+D167+D170+D176+D173</f>
        <v>113107.23299999999</v>
      </c>
      <c r="E145" s="22">
        <f t="shared" ref="E145:F145" si="44">E146+E149+E161+E164+E155+E152+E158+E167+E170+E176</f>
        <v>100042.102</v>
      </c>
      <c r="F145" s="22">
        <f t="shared" si="44"/>
        <v>100042.102</v>
      </c>
    </row>
    <row r="146" spans="1:6" ht="24">
      <c r="A146" s="9" t="s">
        <v>131</v>
      </c>
      <c r="B146" s="10"/>
      <c r="C146" s="12" t="s">
        <v>132</v>
      </c>
      <c r="D146" s="22">
        <f t="shared" ref="D146:F147" si="45">D147</f>
        <v>70962.631999999998</v>
      </c>
      <c r="E146" s="22">
        <f t="shared" si="45"/>
        <v>75108.456000000006</v>
      </c>
      <c r="F146" s="22">
        <f t="shared" si="45"/>
        <v>75108.456000000006</v>
      </c>
    </row>
    <row r="147" spans="1:6" ht="36">
      <c r="A147" s="9" t="s">
        <v>131</v>
      </c>
      <c r="B147" s="23" t="s">
        <v>25</v>
      </c>
      <c r="C147" s="24" t="s">
        <v>26</v>
      </c>
      <c r="D147" s="22">
        <f t="shared" si="45"/>
        <v>70962.631999999998</v>
      </c>
      <c r="E147" s="22">
        <f t="shared" si="45"/>
        <v>75108.456000000006</v>
      </c>
      <c r="F147" s="22">
        <f t="shared" si="45"/>
        <v>75108.456000000006</v>
      </c>
    </row>
    <row r="148" spans="1:6" ht="60">
      <c r="A148" s="9" t="s">
        <v>131</v>
      </c>
      <c r="B148" s="10" t="s">
        <v>31</v>
      </c>
      <c r="C148" s="12" t="s">
        <v>28</v>
      </c>
      <c r="D148" s="22">
        <v>70962.631999999998</v>
      </c>
      <c r="E148" s="22">
        <v>75108.456000000006</v>
      </c>
      <c r="F148" s="22">
        <v>75108.456000000006</v>
      </c>
    </row>
    <row r="149" spans="1:6" ht="36">
      <c r="A149" s="9" t="s">
        <v>133</v>
      </c>
      <c r="B149" s="10"/>
      <c r="C149" s="12" t="s">
        <v>134</v>
      </c>
      <c r="D149" s="22">
        <f t="shared" ref="D149:F150" si="46">D150</f>
        <v>2837.741</v>
      </c>
      <c r="E149" s="22">
        <f t="shared" si="46"/>
        <v>0</v>
      </c>
      <c r="F149" s="22">
        <f t="shared" si="46"/>
        <v>0</v>
      </c>
    </row>
    <row r="150" spans="1:6" ht="36">
      <c r="A150" s="9" t="s">
        <v>133</v>
      </c>
      <c r="B150" s="23" t="s">
        <v>25</v>
      </c>
      <c r="C150" s="24" t="s">
        <v>26</v>
      </c>
      <c r="D150" s="22">
        <f t="shared" si="46"/>
        <v>2837.741</v>
      </c>
      <c r="E150" s="22">
        <f t="shared" si="46"/>
        <v>0</v>
      </c>
      <c r="F150" s="22">
        <f t="shared" si="46"/>
        <v>0</v>
      </c>
    </row>
    <row r="151" spans="1:6" ht="24">
      <c r="A151" s="9" t="s">
        <v>133</v>
      </c>
      <c r="B151" s="10">
        <v>612</v>
      </c>
      <c r="C151" s="12" t="s">
        <v>34</v>
      </c>
      <c r="D151" s="22">
        <v>2837.741</v>
      </c>
      <c r="E151" s="22">
        <v>0</v>
      </c>
      <c r="F151" s="22">
        <v>0</v>
      </c>
    </row>
    <row r="152" spans="1:6" ht="36">
      <c r="A152" s="9" t="s">
        <v>135</v>
      </c>
      <c r="B152" s="10"/>
      <c r="C152" s="36" t="s">
        <v>136</v>
      </c>
      <c r="D152" s="22">
        <f t="shared" ref="D152:F153" si="47">D153</f>
        <v>3051.7550000000001</v>
      </c>
      <c r="E152" s="22">
        <f t="shared" si="47"/>
        <v>2726.22</v>
      </c>
      <c r="F152" s="22">
        <f t="shared" si="47"/>
        <v>2726.22</v>
      </c>
    </row>
    <row r="153" spans="1:6" ht="36">
      <c r="A153" s="9" t="s">
        <v>135</v>
      </c>
      <c r="B153" s="23" t="s">
        <v>25</v>
      </c>
      <c r="C153" s="24" t="s">
        <v>26</v>
      </c>
      <c r="D153" s="22">
        <f>D154</f>
        <v>3051.7550000000001</v>
      </c>
      <c r="E153" s="22">
        <f t="shared" si="47"/>
        <v>2726.22</v>
      </c>
      <c r="F153" s="22">
        <f t="shared" si="47"/>
        <v>2726.22</v>
      </c>
    </row>
    <row r="154" spans="1:6" ht="60">
      <c r="A154" s="9" t="s">
        <v>135</v>
      </c>
      <c r="B154" s="10" t="s">
        <v>31</v>
      </c>
      <c r="C154" s="12" t="s">
        <v>28</v>
      </c>
      <c r="D154" s="22">
        <v>3051.7550000000001</v>
      </c>
      <c r="E154" s="22">
        <v>2726.22</v>
      </c>
      <c r="F154" s="22">
        <v>2726.22</v>
      </c>
    </row>
    <row r="155" spans="1:6" ht="24">
      <c r="A155" s="9" t="s">
        <v>137</v>
      </c>
      <c r="B155" s="10"/>
      <c r="C155" s="12" t="s">
        <v>138</v>
      </c>
      <c r="D155" s="22">
        <f t="shared" ref="D155:F156" si="48">D156</f>
        <v>376.97</v>
      </c>
      <c r="E155" s="22">
        <f t="shared" si="48"/>
        <v>0</v>
      </c>
      <c r="F155" s="22">
        <f t="shared" si="48"/>
        <v>0</v>
      </c>
    </row>
    <row r="156" spans="1:6" ht="36">
      <c r="A156" s="9" t="s">
        <v>137</v>
      </c>
      <c r="B156" s="23" t="s">
        <v>25</v>
      </c>
      <c r="C156" s="24" t="s">
        <v>26</v>
      </c>
      <c r="D156" s="22">
        <f t="shared" si="48"/>
        <v>376.97</v>
      </c>
      <c r="E156" s="22">
        <f t="shared" si="48"/>
        <v>0</v>
      </c>
      <c r="F156" s="22">
        <f t="shared" si="48"/>
        <v>0</v>
      </c>
    </row>
    <row r="157" spans="1:6" ht="24">
      <c r="A157" s="9" t="s">
        <v>137</v>
      </c>
      <c r="B157" s="10">
        <v>612</v>
      </c>
      <c r="C157" s="12" t="s">
        <v>34</v>
      </c>
      <c r="D157" s="22">
        <v>376.97</v>
      </c>
      <c r="E157" s="22">
        <v>0</v>
      </c>
      <c r="F157" s="22">
        <v>0</v>
      </c>
    </row>
    <row r="158" spans="1:6" ht="36">
      <c r="A158" s="9" t="s">
        <v>139</v>
      </c>
      <c r="B158" s="10"/>
      <c r="C158" s="12" t="s">
        <v>140</v>
      </c>
      <c r="D158" s="22">
        <f t="shared" ref="D158:F159" si="49">D159</f>
        <v>28331.200000000001</v>
      </c>
      <c r="E158" s="22">
        <f t="shared" si="49"/>
        <v>21985.351999999999</v>
      </c>
      <c r="F158" s="22">
        <f t="shared" si="49"/>
        <v>21985.351999999999</v>
      </c>
    </row>
    <row r="159" spans="1:6" ht="36">
      <c r="A159" s="9" t="s">
        <v>139</v>
      </c>
      <c r="B159" s="25" t="s">
        <v>25</v>
      </c>
      <c r="C159" s="24" t="s">
        <v>26</v>
      </c>
      <c r="D159" s="22">
        <f t="shared" si="49"/>
        <v>28331.200000000001</v>
      </c>
      <c r="E159" s="22">
        <f t="shared" si="49"/>
        <v>21985.351999999999</v>
      </c>
      <c r="F159" s="22">
        <f t="shared" si="49"/>
        <v>21985.351999999999</v>
      </c>
    </row>
    <row r="160" spans="1:6" ht="60">
      <c r="A160" s="9" t="s">
        <v>139</v>
      </c>
      <c r="B160" s="10" t="s">
        <v>31</v>
      </c>
      <c r="C160" s="12" t="s">
        <v>28</v>
      </c>
      <c r="D160" s="22">
        <v>28331.200000000001</v>
      </c>
      <c r="E160" s="22">
        <v>21985.351999999999</v>
      </c>
      <c r="F160" s="22">
        <v>21985.351999999999</v>
      </c>
    </row>
    <row r="161" spans="1:6" ht="48">
      <c r="A161" s="9" t="s">
        <v>141</v>
      </c>
      <c r="B161" s="10"/>
      <c r="C161" s="12" t="s">
        <v>142</v>
      </c>
      <c r="D161" s="22">
        <f t="shared" ref="D161:F162" si="50">D162</f>
        <v>286.17399999999998</v>
      </c>
      <c r="E161" s="22">
        <f t="shared" si="50"/>
        <v>222.07400000000001</v>
      </c>
      <c r="F161" s="22">
        <f t="shared" si="50"/>
        <v>222.07400000000001</v>
      </c>
    </row>
    <row r="162" spans="1:6" ht="36">
      <c r="A162" s="9" t="s">
        <v>141</v>
      </c>
      <c r="B162" s="25" t="s">
        <v>25</v>
      </c>
      <c r="C162" s="24" t="s">
        <v>26</v>
      </c>
      <c r="D162" s="22">
        <f t="shared" si="50"/>
        <v>286.17399999999998</v>
      </c>
      <c r="E162" s="22">
        <f t="shared" si="50"/>
        <v>222.07400000000001</v>
      </c>
      <c r="F162" s="22">
        <f t="shared" si="50"/>
        <v>222.07400000000001</v>
      </c>
    </row>
    <row r="163" spans="1:6" ht="60">
      <c r="A163" s="9" t="s">
        <v>141</v>
      </c>
      <c r="B163" s="10" t="s">
        <v>31</v>
      </c>
      <c r="C163" s="12" t="s">
        <v>28</v>
      </c>
      <c r="D163" s="22">
        <v>286.17399999999998</v>
      </c>
      <c r="E163" s="22">
        <v>222.07400000000001</v>
      </c>
      <c r="F163" s="22">
        <v>222.07400000000001</v>
      </c>
    </row>
    <row r="164" spans="1:6" ht="48">
      <c r="A164" s="9" t="s">
        <v>143</v>
      </c>
      <c r="B164" s="10"/>
      <c r="C164" s="12" t="s">
        <v>42</v>
      </c>
      <c r="D164" s="22">
        <f>D165</f>
        <v>785.7</v>
      </c>
      <c r="E164" s="22">
        <f t="shared" ref="E164:F165" si="51">E165</f>
        <v>0</v>
      </c>
      <c r="F164" s="22">
        <f t="shared" si="51"/>
        <v>0</v>
      </c>
    </row>
    <row r="165" spans="1:6" ht="36">
      <c r="A165" s="9" t="s">
        <v>143</v>
      </c>
      <c r="B165" s="25" t="s">
        <v>25</v>
      </c>
      <c r="C165" s="24" t="s">
        <v>26</v>
      </c>
      <c r="D165" s="22">
        <f>D166</f>
        <v>785.7</v>
      </c>
      <c r="E165" s="22">
        <f t="shared" si="51"/>
        <v>0</v>
      </c>
      <c r="F165" s="22">
        <f t="shared" si="51"/>
        <v>0</v>
      </c>
    </row>
    <row r="166" spans="1:6" ht="60">
      <c r="A166" s="9" t="s">
        <v>143</v>
      </c>
      <c r="B166" s="10" t="s">
        <v>27</v>
      </c>
      <c r="C166" s="12" t="s">
        <v>28</v>
      </c>
      <c r="D166" s="22">
        <v>785.7</v>
      </c>
      <c r="E166" s="22">
        <v>0</v>
      </c>
      <c r="F166" s="22">
        <v>0</v>
      </c>
    </row>
    <row r="167" spans="1:6" ht="60">
      <c r="A167" s="9" t="s">
        <v>144</v>
      </c>
      <c r="B167" s="10"/>
      <c r="C167" s="12" t="s">
        <v>44</v>
      </c>
      <c r="D167" s="22">
        <f>D168</f>
        <v>7.9269999999999996</v>
      </c>
      <c r="E167" s="22">
        <f t="shared" ref="E167:F168" si="52">E168</f>
        <v>0</v>
      </c>
      <c r="F167" s="22">
        <f t="shared" si="52"/>
        <v>0</v>
      </c>
    </row>
    <row r="168" spans="1:6" ht="36">
      <c r="A168" s="9" t="s">
        <v>144</v>
      </c>
      <c r="B168" s="25" t="s">
        <v>25</v>
      </c>
      <c r="C168" s="24" t="s">
        <v>26</v>
      </c>
      <c r="D168" s="22">
        <f>D169</f>
        <v>7.9269999999999996</v>
      </c>
      <c r="E168" s="22">
        <f t="shared" si="52"/>
        <v>0</v>
      </c>
      <c r="F168" s="22">
        <f t="shared" si="52"/>
        <v>0</v>
      </c>
    </row>
    <row r="169" spans="1:6" ht="60">
      <c r="A169" s="9" t="s">
        <v>144</v>
      </c>
      <c r="B169" s="10" t="s">
        <v>27</v>
      </c>
      <c r="C169" s="12" t="s">
        <v>28</v>
      </c>
      <c r="D169" s="22">
        <v>7.9269999999999996</v>
      </c>
      <c r="E169" s="22">
        <v>0</v>
      </c>
      <c r="F169" s="22">
        <v>0</v>
      </c>
    </row>
    <row r="170" spans="1:6" ht="36">
      <c r="A170" s="9" t="s">
        <v>145</v>
      </c>
      <c r="B170" s="10"/>
      <c r="C170" s="12" t="s">
        <v>146</v>
      </c>
      <c r="D170" s="22">
        <f t="shared" ref="D170:F171" si="53">D171</f>
        <v>126</v>
      </c>
      <c r="E170" s="22">
        <f t="shared" si="53"/>
        <v>0</v>
      </c>
      <c r="F170" s="22">
        <f t="shared" si="53"/>
        <v>0</v>
      </c>
    </row>
    <row r="171" spans="1:6" ht="36">
      <c r="A171" s="9" t="s">
        <v>145</v>
      </c>
      <c r="B171" s="23" t="s">
        <v>25</v>
      </c>
      <c r="C171" s="29" t="s">
        <v>66</v>
      </c>
      <c r="D171" s="22">
        <f t="shared" si="53"/>
        <v>126</v>
      </c>
      <c r="E171" s="22">
        <f t="shared" si="53"/>
        <v>0</v>
      </c>
      <c r="F171" s="22">
        <f t="shared" si="53"/>
        <v>0</v>
      </c>
    </row>
    <row r="172" spans="1:6" ht="24">
      <c r="A172" s="9" t="s">
        <v>145</v>
      </c>
      <c r="B172" s="10">
        <v>612</v>
      </c>
      <c r="C172" s="12" t="s">
        <v>34</v>
      </c>
      <c r="D172" s="22">
        <v>126</v>
      </c>
      <c r="E172" s="22">
        <v>0</v>
      </c>
      <c r="F172" s="22">
        <v>0</v>
      </c>
    </row>
    <row r="173" spans="1:6" ht="36">
      <c r="A173" s="9" t="s">
        <v>147</v>
      </c>
      <c r="B173" s="10"/>
      <c r="C173" s="12" t="s">
        <v>148</v>
      </c>
      <c r="D173" s="22">
        <f>D174</f>
        <v>5911.134</v>
      </c>
      <c r="E173" s="22">
        <f t="shared" ref="E173:F174" si="54">E174</f>
        <v>0</v>
      </c>
      <c r="F173" s="22">
        <f t="shared" si="54"/>
        <v>0</v>
      </c>
    </row>
    <row r="174" spans="1:6" ht="36">
      <c r="A174" s="9" t="s">
        <v>147</v>
      </c>
      <c r="B174" s="23" t="s">
        <v>25</v>
      </c>
      <c r="C174" s="24" t="s">
        <v>26</v>
      </c>
      <c r="D174" s="22">
        <f>D175</f>
        <v>5911.134</v>
      </c>
      <c r="E174" s="22">
        <f t="shared" si="54"/>
        <v>0</v>
      </c>
      <c r="F174" s="22">
        <f t="shared" si="54"/>
        <v>0</v>
      </c>
    </row>
    <row r="175" spans="1:6" ht="60">
      <c r="A175" s="9" t="s">
        <v>147</v>
      </c>
      <c r="B175" s="10" t="s">
        <v>31</v>
      </c>
      <c r="C175" s="12" t="s">
        <v>28</v>
      </c>
      <c r="D175" s="22">
        <v>5911.134</v>
      </c>
      <c r="E175" s="22">
        <v>0</v>
      </c>
      <c r="F175" s="22">
        <v>0</v>
      </c>
    </row>
    <row r="176" spans="1:6" ht="48">
      <c r="A176" s="9" t="s">
        <v>149</v>
      </c>
      <c r="B176" s="10"/>
      <c r="C176" s="12" t="s">
        <v>65</v>
      </c>
      <c r="D176" s="22">
        <f>D177</f>
        <v>430</v>
      </c>
      <c r="E176" s="22">
        <f t="shared" ref="E176:F177" si="55">E177</f>
        <v>0</v>
      </c>
      <c r="F176" s="22">
        <f t="shared" si="55"/>
        <v>0</v>
      </c>
    </row>
    <row r="177" spans="1:6" ht="36">
      <c r="A177" s="9" t="s">
        <v>149</v>
      </c>
      <c r="B177" s="23" t="s">
        <v>25</v>
      </c>
      <c r="C177" s="29" t="s">
        <v>66</v>
      </c>
      <c r="D177" s="22">
        <f>D178</f>
        <v>430</v>
      </c>
      <c r="E177" s="22">
        <f t="shared" si="55"/>
        <v>0</v>
      </c>
      <c r="F177" s="22">
        <f t="shared" si="55"/>
        <v>0</v>
      </c>
    </row>
    <row r="178" spans="1:6" ht="24">
      <c r="A178" s="9" t="s">
        <v>149</v>
      </c>
      <c r="B178" s="10">
        <v>612</v>
      </c>
      <c r="C178" s="12" t="s">
        <v>34</v>
      </c>
      <c r="D178" s="22">
        <v>430</v>
      </c>
      <c r="E178" s="22">
        <v>0</v>
      </c>
      <c r="F178" s="22">
        <v>0</v>
      </c>
    </row>
    <row r="179" spans="1:6" ht="36">
      <c r="A179" s="9" t="s">
        <v>150</v>
      </c>
      <c r="B179" s="10"/>
      <c r="C179" s="34" t="s">
        <v>151</v>
      </c>
      <c r="D179" s="22">
        <f>D180</f>
        <v>727.75900000000001</v>
      </c>
      <c r="E179" s="22">
        <f t="shared" ref="E179:F181" si="56">E180</f>
        <v>698.26700000000005</v>
      </c>
      <c r="F179" s="22">
        <f t="shared" si="56"/>
        <v>698.26700000000005</v>
      </c>
    </row>
    <row r="180" spans="1:6" ht="36">
      <c r="A180" s="9" t="s">
        <v>152</v>
      </c>
      <c r="B180" s="10"/>
      <c r="C180" s="34" t="s">
        <v>153</v>
      </c>
      <c r="D180" s="22">
        <f>D181</f>
        <v>727.75900000000001</v>
      </c>
      <c r="E180" s="22">
        <f t="shared" si="56"/>
        <v>698.26700000000005</v>
      </c>
      <c r="F180" s="22">
        <f t="shared" si="56"/>
        <v>698.26700000000005</v>
      </c>
    </row>
    <row r="181" spans="1:6" ht="36">
      <c r="A181" s="9" t="s">
        <v>152</v>
      </c>
      <c r="B181" s="23" t="s">
        <v>25</v>
      </c>
      <c r="C181" s="24" t="s">
        <v>26</v>
      </c>
      <c r="D181" s="22">
        <f>D182</f>
        <v>727.75900000000001</v>
      </c>
      <c r="E181" s="22">
        <f t="shared" si="56"/>
        <v>698.26700000000005</v>
      </c>
      <c r="F181" s="22">
        <f t="shared" si="56"/>
        <v>698.26700000000005</v>
      </c>
    </row>
    <row r="182" spans="1:6" ht="60">
      <c r="A182" s="9" t="s">
        <v>152</v>
      </c>
      <c r="B182" s="10" t="s">
        <v>31</v>
      </c>
      <c r="C182" s="12" t="s">
        <v>28</v>
      </c>
      <c r="D182" s="22">
        <v>727.75900000000001</v>
      </c>
      <c r="E182" s="22">
        <v>698.26700000000005</v>
      </c>
      <c r="F182" s="22">
        <v>698.26700000000005</v>
      </c>
    </row>
    <row r="183" spans="1:6" ht="36">
      <c r="A183" s="9" t="s">
        <v>154</v>
      </c>
      <c r="B183" s="25"/>
      <c r="C183" s="12" t="s">
        <v>155</v>
      </c>
      <c r="D183" s="22">
        <f>D185</f>
        <v>143.18899999999999</v>
      </c>
      <c r="E183" s="22">
        <f>E185</f>
        <v>200</v>
      </c>
      <c r="F183" s="22">
        <f>F185</f>
        <v>200</v>
      </c>
    </row>
    <row r="184" spans="1:6" ht="36">
      <c r="A184" s="9" t="s">
        <v>156</v>
      </c>
      <c r="B184" s="25"/>
      <c r="C184" s="12" t="s">
        <v>157</v>
      </c>
      <c r="D184" s="22">
        <f>D185</f>
        <v>143.18899999999999</v>
      </c>
      <c r="E184" s="22">
        <f t="shared" ref="E184:F186" si="57">E185</f>
        <v>200</v>
      </c>
      <c r="F184" s="22">
        <f t="shared" si="57"/>
        <v>200</v>
      </c>
    </row>
    <row r="185" spans="1:6" ht="24">
      <c r="A185" s="9" t="s">
        <v>158</v>
      </c>
      <c r="B185" s="45"/>
      <c r="C185" s="29" t="s">
        <v>159</v>
      </c>
      <c r="D185" s="22">
        <f>D186</f>
        <v>143.18899999999999</v>
      </c>
      <c r="E185" s="22">
        <f t="shared" si="57"/>
        <v>200</v>
      </c>
      <c r="F185" s="22">
        <f t="shared" si="57"/>
        <v>200</v>
      </c>
    </row>
    <row r="186" spans="1:6" ht="36">
      <c r="A186" s="9" t="s">
        <v>158</v>
      </c>
      <c r="B186" s="23" t="s">
        <v>25</v>
      </c>
      <c r="C186" s="24" t="s">
        <v>26</v>
      </c>
      <c r="D186" s="22">
        <f>D187</f>
        <v>143.18899999999999</v>
      </c>
      <c r="E186" s="22">
        <f t="shared" si="57"/>
        <v>200</v>
      </c>
      <c r="F186" s="22">
        <f t="shared" si="57"/>
        <v>200</v>
      </c>
    </row>
    <row r="187" spans="1:6" ht="60">
      <c r="A187" s="9" t="s">
        <v>158</v>
      </c>
      <c r="B187" s="10" t="s">
        <v>27</v>
      </c>
      <c r="C187" s="12" t="s">
        <v>28</v>
      </c>
      <c r="D187" s="22">
        <v>143.18899999999999</v>
      </c>
      <c r="E187" s="22">
        <v>200</v>
      </c>
      <c r="F187" s="22">
        <v>200</v>
      </c>
    </row>
    <row r="188" spans="1:6" ht="36">
      <c r="A188" s="9" t="s">
        <v>160</v>
      </c>
      <c r="B188" s="10"/>
      <c r="C188" s="12" t="s">
        <v>161</v>
      </c>
      <c r="D188" s="22">
        <f>D196+D189</f>
        <v>13846.983</v>
      </c>
      <c r="E188" s="22">
        <f t="shared" ref="E188:F188" si="58">E196+E189</f>
        <v>11677.438</v>
      </c>
      <c r="F188" s="22">
        <f t="shared" si="58"/>
        <v>11677.438</v>
      </c>
    </row>
    <row r="189" spans="1:6" ht="36">
      <c r="A189" s="9" t="s">
        <v>162</v>
      </c>
      <c r="B189" s="10"/>
      <c r="C189" s="12" t="s">
        <v>163</v>
      </c>
      <c r="D189" s="22">
        <f>D193+D190</f>
        <v>11579.968000000001</v>
      </c>
      <c r="E189" s="22">
        <f>E193+E190</f>
        <v>11677.438</v>
      </c>
      <c r="F189" s="22">
        <f>F193+F190</f>
        <v>11677.438</v>
      </c>
    </row>
    <row r="190" spans="1:6" ht="24">
      <c r="A190" s="9" t="s">
        <v>164</v>
      </c>
      <c r="B190" s="10"/>
      <c r="C190" s="12" t="s">
        <v>165</v>
      </c>
      <c r="D190" s="22">
        <f t="shared" ref="D190:F191" si="59">D191</f>
        <v>5864.2</v>
      </c>
      <c r="E190" s="22">
        <f t="shared" si="59"/>
        <v>5864.2</v>
      </c>
      <c r="F190" s="22">
        <f t="shared" si="59"/>
        <v>5864.2</v>
      </c>
    </row>
    <row r="191" spans="1:6" ht="36">
      <c r="A191" s="9" t="s">
        <v>164</v>
      </c>
      <c r="B191" s="25" t="s">
        <v>25</v>
      </c>
      <c r="C191" s="24" t="s">
        <v>26</v>
      </c>
      <c r="D191" s="22">
        <f t="shared" si="59"/>
        <v>5864.2</v>
      </c>
      <c r="E191" s="22">
        <f t="shared" si="59"/>
        <v>5864.2</v>
      </c>
      <c r="F191" s="22">
        <f t="shared" si="59"/>
        <v>5864.2</v>
      </c>
    </row>
    <row r="192" spans="1:6" ht="60">
      <c r="A192" s="9" t="s">
        <v>164</v>
      </c>
      <c r="B192" s="10" t="s">
        <v>31</v>
      </c>
      <c r="C192" s="12" t="s">
        <v>28</v>
      </c>
      <c r="D192" s="22">
        <v>5864.2</v>
      </c>
      <c r="E192" s="22">
        <v>5864.2</v>
      </c>
      <c r="F192" s="22">
        <v>5864.2</v>
      </c>
    </row>
    <row r="193" spans="1:6" ht="24">
      <c r="A193" s="9" t="s">
        <v>166</v>
      </c>
      <c r="B193" s="10"/>
      <c r="C193" s="12" t="s">
        <v>167</v>
      </c>
      <c r="D193" s="22">
        <f t="shared" ref="D193:F194" si="60">D194</f>
        <v>5715.768</v>
      </c>
      <c r="E193" s="22">
        <f t="shared" si="60"/>
        <v>5813.2380000000003</v>
      </c>
      <c r="F193" s="22">
        <f t="shared" si="60"/>
        <v>5813.2380000000003</v>
      </c>
    </row>
    <row r="194" spans="1:6" ht="36">
      <c r="A194" s="9" t="s">
        <v>166</v>
      </c>
      <c r="B194" s="23" t="s">
        <v>25</v>
      </c>
      <c r="C194" s="24" t="s">
        <v>26</v>
      </c>
      <c r="D194" s="22">
        <f t="shared" si="60"/>
        <v>5715.768</v>
      </c>
      <c r="E194" s="22">
        <f t="shared" si="60"/>
        <v>5813.2380000000003</v>
      </c>
      <c r="F194" s="22">
        <f t="shared" si="60"/>
        <v>5813.2380000000003</v>
      </c>
    </row>
    <row r="195" spans="1:6" ht="60">
      <c r="A195" s="9" t="s">
        <v>166</v>
      </c>
      <c r="B195" s="10" t="s">
        <v>31</v>
      </c>
      <c r="C195" s="12" t="s">
        <v>28</v>
      </c>
      <c r="D195" s="22">
        <v>5715.768</v>
      </c>
      <c r="E195" s="22">
        <v>5813.2380000000003</v>
      </c>
      <c r="F195" s="22">
        <v>5813.2380000000003</v>
      </c>
    </row>
    <row r="196" spans="1:6" ht="48">
      <c r="A196" s="9" t="s">
        <v>168</v>
      </c>
      <c r="B196" s="10"/>
      <c r="C196" s="12" t="s">
        <v>169</v>
      </c>
      <c r="D196" s="22">
        <f>D197</f>
        <v>2267.0149999999999</v>
      </c>
      <c r="E196" s="22">
        <f t="shared" ref="E196:F196" si="61">E197</f>
        <v>0</v>
      </c>
      <c r="F196" s="22">
        <f t="shared" si="61"/>
        <v>0</v>
      </c>
    </row>
    <row r="197" spans="1:6" ht="36">
      <c r="A197" s="9" t="s">
        <v>170</v>
      </c>
      <c r="B197" s="10"/>
      <c r="C197" s="12" t="s">
        <v>171</v>
      </c>
      <c r="D197" s="22">
        <f t="shared" ref="D197:F198" si="62">D198</f>
        <v>2267.0149999999999</v>
      </c>
      <c r="E197" s="22">
        <f t="shared" si="62"/>
        <v>0</v>
      </c>
      <c r="F197" s="22">
        <f t="shared" si="62"/>
        <v>0</v>
      </c>
    </row>
    <row r="198" spans="1:6" ht="36">
      <c r="A198" s="9" t="s">
        <v>170</v>
      </c>
      <c r="B198" s="23" t="s">
        <v>25</v>
      </c>
      <c r="C198" s="24" t="s">
        <v>26</v>
      </c>
      <c r="D198" s="22">
        <f t="shared" si="62"/>
        <v>2267.0149999999999</v>
      </c>
      <c r="E198" s="22">
        <f t="shared" si="62"/>
        <v>0</v>
      </c>
      <c r="F198" s="22">
        <f t="shared" si="62"/>
        <v>0</v>
      </c>
    </row>
    <row r="199" spans="1:6" ht="60">
      <c r="A199" s="9" t="s">
        <v>170</v>
      </c>
      <c r="B199" s="10" t="s">
        <v>27</v>
      </c>
      <c r="C199" s="12" t="s">
        <v>28</v>
      </c>
      <c r="D199" s="22">
        <v>2267.0149999999999</v>
      </c>
      <c r="E199" s="22">
        <v>0</v>
      </c>
      <c r="F199" s="22">
        <v>0</v>
      </c>
    </row>
    <row r="200" spans="1:6">
      <c r="A200" s="9" t="s">
        <v>172</v>
      </c>
      <c r="B200" s="10"/>
      <c r="C200" s="12" t="s">
        <v>173</v>
      </c>
      <c r="D200" s="22">
        <f>D201</f>
        <v>20379.873</v>
      </c>
      <c r="E200" s="22">
        <f>E201</f>
        <v>13265.844999999999</v>
      </c>
      <c r="F200" s="22">
        <f>F201</f>
        <v>13265.844999999999</v>
      </c>
    </row>
    <row r="201" spans="1:6" ht="24">
      <c r="A201" s="9" t="s">
        <v>174</v>
      </c>
      <c r="B201" s="10"/>
      <c r="C201" s="12" t="s">
        <v>175</v>
      </c>
      <c r="D201" s="22">
        <f>D202+D207+D210+D216+D213</f>
        <v>20379.873</v>
      </c>
      <c r="E201" s="22">
        <f t="shared" ref="E201:F201" si="63">E202+E207+E210+E216+E213</f>
        <v>13265.844999999999</v>
      </c>
      <c r="F201" s="22">
        <f t="shared" si="63"/>
        <v>13265.844999999999</v>
      </c>
    </row>
    <row r="202" spans="1:6" ht="36">
      <c r="A202" s="9" t="s">
        <v>176</v>
      </c>
      <c r="B202" s="10"/>
      <c r="C202" s="12" t="s">
        <v>177</v>
      </c>
      <c r="D202" s="22">
        <f>D203</f>
        <v>3773.5529999999999</v>
      </c>
      <c r="E202" s="22">
        <f>E203</f>
        <v>3013.1329999999998</v>
      </c>
      <c r="F202" s="22">
        <f>F203</f>
        <v>3013.1329999999998</v>
      </c>
    </row>
    <row r="203" spans="1:6" ht="72">
      <c r="A203" s="9" t="s">
        <v>176</v>
      </c>
      <c r="B203" s="25" t="s">
        <v>178</v>
      </c>
      <c r="C203" s="24" t="s">
        <v>179</v>
      </c>
      <c r="D203" s="22">
        <f>D204+D205+D206</f>
        <v>3773.5529999999999</v>
      </c>
      <c r="E203" s="22">
        <f>E204+E205+E206</f>
        <v>3013.1329999999998</v>
      </c>
      <c r="F203" s="22">
        <f>F204+F205+F206</f>
        <v>3013.1329999999998</v>
      </c>
    </row>
    <row r="204" spans="1:6" ht="24">
      <c r="A204" s="9" t="s">
        <v>176</v>
      </c>
      <c r="B204" s="45" t="s">
        <v>180</v>
      </c>
      <c r="C204" s="29" t="s">
        <v>181</v>
      </c>
      <c r="D204" s="22">
        <v>2387.9299999999998</v>
      </c>
      <c r="E204" s="22">
        <v>1710.2339999999999</v>
      </c>
      <c r="F204" s="22">
        <v>1710.2339999999999</v>
      </c>
    </row>
    <row r="205" spans="1:6" ht="36">
      <c r="A205" s="9" t="s">
        <v>176</v>
      </c>
      <c r="B205" s="45" t="s">
        <v>182</v>
      </c>
      <c r="C205" s="29" t="s">
        <v>66</v>
      </c>
      <c r="D205" s="22">
        <v>510.34399999999999</v>
      </c>
      <c r="E205" s="22">
        <v>604</v>
      </c>
      <c r="F205" s="22">
        <v>604</v>
      </c>
    </row>
    <row r="206" spans="1:6" ht="48">
      <c r="A206" s="9" t="s">
        <v>176</v>
      </c>
      <c r="B206" s="45">
        <v>129</v>
      </c>
      <c r="C206" s="29" t="s">
        <v>183</v>
      </c>
      <c r="D206" s="22">
        <v>875.279</v>
      </c>
      <c r="E206" s="22">
        <v>698.899</v>
      </c>
      <c r="F206" s="22">
        <v>698.899</v>
      </c>
    </row>
    <row r="207" spans="1:6" ht="24">
      <c r="A207" s="9" t="s">
        <v>184</v>
      </c>
      <c r="B207" s="10"/>
      <c r="C207" s="12" t="s">
        <v>185</v>
      </c>
      <c r="D207" s="22">
        <f t="shared" ref="D207:F208" si="64">D208</f>
        <v>469.09100000000001</v>
      </c>
      <c r="E207" s="22">
        <f t="shared" si="64"/>
        <v>504.68</v>
      </c>
      <c r="F207" s="22">
        <f t="shared" si="64"/>
        <v>504.68</v>
      </c>
    </row>
    <row r="208" spans="1:6" ht="36">
      <c r="A208" s="9" t="s">
        <v>184</v>
      </c>
      <c r="B208" s="25" t="s">
        <v>51</v>
      </c>
      <c r="C208" s="24" t="s">
        <v>52</v>
      </c>
      <c r="D208" s="22">
        <f t="shared" si="64"/>
        <v>469.09100000000001</v>
      </c>
      <c r="E208" s="22">
        <f t="shared" si="64"/>
        <v>504.68</v>
      </c>
      <c r="F208" s="22">
        <f t="shared" si="64"/>
        <v>504.68</v>
      </c>
    </row>
    <row r="209" spans="1:6">
      <c r="A209" s="9" t="s">
        <v>184</v>
      </c>
      <c r="B209" s="10" t="s">
        <v>53</v>
      </c>
      <c r="C209" s="12" t="s">
        <v>54</v>
      </c>
      <c r="D209" s="22">
        <v>469.09100000000001</v>
      </c>
      <c r="E209" s="22">
        <v>504.68</v>
      </c>
      <c r="F209" s="22">
        <v>504.68</v>
      </c>
    </row>
    <row r="210" spans="1:6" ht="36">
      <c r="A210" s="9" t="s">
        <v>186</v>
      </c>
      <c r="B210" s="10"/>
      <c r="C210" s="12" t="s">
        <v>187</v>
      </c>
      <c r="D210" s="22">
        <f>D211</f>
        <v>4000</v>
      </c>
      <c r="E210" s="22">
        <f t="shared" ref="D210:F211" si="65">E211</f>
        <v>0</v>
      </c>
      <c r="F210" s="22">
        <f t="shared" si="65"/>
        <v>0</v>
      </c>
    </row>
    <row r="211" spans="1:6" ht="36">
      <c r="A211" s="9" t="s">
        <v>186</v>
      </c>
      <c r="B211" s="23" t="s">
        <v>25</v>
      </c>
      <c r="C211" s="24" t="s">
        <v>26</v>
      </c>
      <c r="D211" s="22">
        <f t="shared" si="65"/>
        <v>4000</v>
      </c>
      <c r="E211" s="22">
        <f t="shared" si="65"/>
        <v>0</v>
      </c>
      <c r="F211" s="22">
        <f t="shared" si="65"/>
        <v>0</v>
      </c>
    </row>
    <row r="212" spans="1:6" ht="24">
      <c r="A212" s="9" t="s">
        <v>186</v>
      </c>
      <c r="B212" s="10">
        <v>612</v>
      </c>
      <c r="C212" s="12" t="s">
        <v>34</v>
      </c>
      <c r="D212" s="22">
        <v>4000</v>
      </c>
      <c r="E212" s="22">
        <v>0</v>
      </c>
      <c r="F212" s="22">
        <v>0</v>
      </c>
    </row>
    <row r="213" spans="1:6" ht="48">
      <c r="A213" s="9" t="s">
        <v>188</v>
      </c>
      <c r="B213" s="10"/>
      <c r="C213" s="12" t="s">
        <v>189</v>
      </c>
      <c r="D213" s="22">
        <f t="shared" ref="D213:F214" si="66">D214</f>
        <v>2058.5859999999998</v>
      </c>
      <c r="E213" s="22">
        <f t="shared" si="66"/>
        <v>0</v>
      </c>
      <c r="F213" s="22">
        <f t="shared" si="66"/>
        <v>0</v>
      </c>
    </row>
    <row r="214" spans="1:6" ht="24">
      <c r="A214" s="9" t="s">
        <v>188</v>
      </c>
      <c r="B214" s="25" t="s">
        <v>55</v>
      </c>
      <c r="C214" s="24" t="s">
        <v>56</v>
      </c>
      <c r="D214" s="22">
        <f t="shared" si="66"/>
        <v>2058.5859999999998</v>
      </c>
      <c r="E214" s="22">
        <f t="shared" si="66"/>
        <v>0</v>
      </c>
      <c r="F214" s="22">
        <f t="shared" si="66"/>
        <v>0</v>
      </c>
    </row>
    <row r="215" spans="1:6" ht="36">
      <c r="A215" s="9" t="s">
        <v>188</v>
      </c>
      <c r="B215" s="46">
        <v>321</v>
      </c>
      <c r="C215" s="34" t="s">
        <v>190</v>
      </c>
      <c r="D215" s="22">
        <v>2058.5859999999998</v>
      </c>
      <c r="E215" s="22">
        <v>0</v>
      </c>
      <c r="F215" s="22">
        <v>0</v>
      </c>
    </row>
    <row r="216" spans="1:6" ht="38.25" customHeight="1">
      <c r="A216" s="28" t="s">
        <v>191</v>
      </c>
      <c r="B216" s="45"/>
      <c r="C216" s="32" t="s">
        <v>192</v>
      </c>
      <c r="D216" s="22">
        <f>D217+D220</f>
        <v>10078.643</v>
      </c>
      <c r="E216" s="22">
        <f>E217+E220</f>
        <v>9748.0319999999992</v>
      </c>
      <c r="F216" s="22">
        <f>F217+F220</f>
        <v>9748.0319999999992</v>
      </c>
    </row>
    <row r="217" spans="1:6" ht="22.5" customHeight="1">
      <c r="A217" s="28" t="s">
        <v>191</v>
      </c>
      <c r="B217" s="25" t="s">
        <v>178</v>
      </c>
      <c r="C217" s="24" t="s">
        <v>179</v>
      </c>
      <c r="D217" s="22">
        <f>D218+D219</f>
        <v>10008.266</v>
      </c>
      <c r="E217" s="22">
        <f>E218+E219</f>
        <v>9697.0360000000001</v>
      </c>
      <c r="F217" s="22">
        <f>F218+F219</f>
        <v>9697.0360000000001</v>
      </c>
    </row>
    <row r="218" spans="1:6" ht="38.25" customHeight="1">
      <c r="A218" s="28" t="s">
        <v>191</v>
      </c>
      <c r="B218" s="45" t="s">
        <v>193</v>
      </c>
      <c r="C218" s="29" t="s">
        <v>194</v>
      </c>
      <c r="D218" s="22">
        <v>7686.84</v>
      </c>
      <c r="E218" s="22">
        <v>7447.8</v>
      </c>
      <c r="F218" s="22">
        <v>7447.8</v>
      </c>
    </row>
    <row r="219" spans="1:6" ht="48">
      <c r="A219" s="28" t="s">
        <v>191</v>
      </c>
      <c r="B219" s="45">
        <v>119</v>
      </c>
      <c r="C219" s="29" t="s">
        <v>195</v>
      </c>
      <c r="D219" s="22">
        <v>2321.4259999999999</v>
      </c>
      <c r="E219" s="22">
        <v>2249.2359999999999</v>
      </c>
      <c r="F219" s="22">
        <v>2249.2359999999999</v>
      </c>
    </row>
    <row r="220" spans="1:6" ht="36">
      <c r="A220" s="28" t="s">
        <v>191</v>
      </c>
      <c r="B220" s="25" t="s">
        <v>51</v>
      </c>
      <c r="C220" s="24" t="s">
        <v>52</v>
      </c>
      <c r="D220" s="22">
        <f>D221</f>
        <v>70.376999999999995</v>
      </c>
      <c r="E220" s="22">
        <f>E221</f>
        <v>50.996000000000002</v>
      </c>
      <c r="F220" s="22">
        <f>F221</f>
        <v>50.996000000000002</v>
      </c>
    </row>
    <row r="221" spans="1:6">
      <c r="A221" s="28" t="s">
        <v>191</v>
      </c>
      <c r="B221" s="10" t="s">
        <v>53</v>
      </c>
      <c r="C221" s="12" t="s">
        <v>54</v>
      </c>
      <c r="D221" s="22">
        <v>70.376999999999995</v>
      </c>
      <c r="E221" s="22">
        <v>50.996000000000002</v>
      </c>
      <c r="F221" s="22">
        <v>50.996000000000002</v>
      </c>
    </row>
    <row r="222" spans="1:6" ht="40.5" customHeight="1">
      <c r="A222" s="18" t="s">
        <v>196</v>
      </c>
      <c r="B222" s="19"/>
      <c r="C222" s="20" t="s">
        <v>197</v>
      </c>
      <c r="D222" s="21">
        <f>D223</f>
        <v>151442.91700000002</v>
      </c>
      <c r="E222" s="21">
        <f t="shared" ref="E222:F222" si="67">E223</f>
        <v>116927.71799999999</v>
      </c>
      <c r="F222" s="21">
        <f t="shared" si="67"/>
        <v>116927.71799999999</v>
      </c>
    </row>
    <row r="223" spans="1:6" ht="36">
      <c r="A223" s="9" t="s">
        <v>198</v>
      </c>
      <c r="B223" s="10"/>
      <c r="C223" s="12" t="s">
        <v>199</v>
      </c>
      <c r="D223" s="22">
        <f>D224+D245+D269+D298</f>
        <v>151442.91700000002</v>
      </c>
      <c r="E223" s="22">
        <f>E224+E245+E269+E298</f>
        <v>116927.71799999999</v>
      </c>
      <c r="F223" s="22">
        <f>F224+F245+F269+F298</f>
        <v>116927.71799999999</v>
      </c>
    </row>
    <row r="224" spans="1:6" ht="24">
      <c r="A224" s="9" t="s">
        <v>200</v>
      </c>
      <c r="B224" s="10"/>
      <c r="C224" s="12" t="s">
        <v>201</v>
      </c>
      <c r="D224" s="22">
        <f>D225+D236+D228+D233+D239+D242</f>
        <v>22476.902999999998</v>
      </c>
      <c r="E224" s="22">
        <f>E225+E236+E228+E233+E239+E242</f>
        <v>16487.613000000001</v>
      </c>
      <c r="F224" s="22">
        <f>F225+F236+F228+F233+F239+F242</f>
        <v>16487.613000000001</v>
      </c>
    </row>
    <row r="225" spans="1:6" ht="36">
      <c r="A225" s="9" t="s">
        <v>202</v>
      </c>
      <c r="B225" s="25"/>
      <c r="C225" s="24" t="s">
        <v>203</v>
      </c>
      <c r="D225" s="22">
        <f t="shared" ref="D225:F226" si="68">D226</f>
        <v>4939.8649999999998</v>
      </c>
      <c r="E225" s="22">
        <f t="shared" si="68"/>
        <v>5344.165</v>
      </c>
      <c r="F225" s="22">
        <f t="shared" si="68"/>
        <v>5344.165</v>
      </c>
    </row>
    <row r="226" spans="1:6" ht="36">
      <c r="A226" s="9" t="s">
        <v>202</v>
      </c>
      <c r="B226" s="23" t="s">
        <v>25</v>
      </c>
      <c r="C226" s="24" t="s">
        <v>26</v>
      </c>
      <c r="D226" s="22">
        <f t="shared" si="68"/>
        <v>4939.8649999999998</v>
      </c>
      <c r="E226" s="22">
        <f t="shared" si="68"/>
        <v>5344.165</v>
      </c>
      <c r="F226" s="22">
        <f t="shared" si="68"/>
        <v>5344.165</v>
      </c>
    </row>
    <row r="227" spans="1:6" ht="60">
      <c r="A227" s="9" t="s">
        <v>202</v>
      </c>
      <c r="B227" s="10" t="s">
        <v>27</v>
      </c>
      <c r="C227" s="12" t="s">
        <v>28</v>
      </c>
      <c r="D227" s="22">
        <v>4939.8649999999998</v>
      </c>
      <c r="E227" s="22">
        <v>5344.165</v>
      </c>
      <c r="F227" s="22">
        <v>5344.165</v>
      </c>
    </row>
    <row r="228" spans="1:6" ht="36">
      <c r="A228" s="9" t="s">
        <v>204</v>
      </c>
      <c r="B228" s="10"/>
      <c r="C228" s="12" t="s">
        <v>205</v>
      </c>
      <c r="D228" s="22">
        <f>D229+D231</f>
        <v>15894.438</v>
      </c>
      <c r="E228" s="22">
        <f>E229+E231</f>
        <v>10982.513000000001</v>
      </c>
      <c r="F228" s="22">
        <f>F229+F231</f>
        <v>10982.513000000001</v>
      </c>
    </row>
    <row r="229" spans="1:6">
      <c r="A229" s="9" t="s">
        <v>204</v>
      </c>
      <c r="B229" s="10">
        <v>500</v>
      </c>
      <c r="C229" s="12" t="s">
        <v>206</v>
      </c>
      <c r="D229" s="22">
        <f>D230</f>
        <v>11139.135</v>
      </c>
      <c r="E229" s="22">
        <f>E230</f>
        <v>0</v>
      </c>
      <c r="F229" s="22">
        <f>F230</f>
        <v>0</v>
      </c>
    </row>
    <row r="230" spans="1:6">
      <c r="A230" s="9" t="s">
        <v>204</v>
      </c>
      <c r="B230" s="10" t="s">
        <v>207</v>
      </c>
      <c r="C230" s="12" t="s">
        <v>208</v>
      </c>
      <c r="D230" s="22">
        <v>11139.135</v>
      </c>
      <c r="E230" s="22">
        <v>0</v>
      </c>
      <c r="F230" s="22">
        <v>0</v>
      </c>
    </row>
    <row r="231" spans="1:6" ht="36">
      <c r="A231" s="9" t="s">
        <v>204</v>
      </c>
      <c r="B231" s="25" t="s">
        <v>25</v>
      </c>
      <c r="C231" s="24" t="s">
        <v>26</v>
      </c>
      <c r="D231" s="22">
        <f>D232</f>
        <v>4755.3029999999999</v>
      </c>
      <c r="E231" s="22">
        <f>E232</f>
        <v>10982.513000000001</v>
      </c>
      <c r="F231" s="22">
        <f>F232</f>
        <v>10982.513000000001</v>
      </c>
    </row>
    <row r="232" spans="1:6" ht="60">
      <c r="A232" s="9" t="s">
        <v>204</v>
      </c>
      <c r="B232" s="10" t="s">
        <v>27</v>
      </c>
      <c r="C232" s="12" t="s">
        <v>28</v>
      </c>
      <c r="D232" s="22">
        <v>4755.3029999999999</v>
      </c>
      <c r="E232" s="22">
        <v>10982.513000000001</v>
      </c>
      <c r="F232" s="22">
        <v>10982.513000000001</v>
      </c>
    </row>
    <row r="233" spans="1:6" ht="36">
      <c r="A233" s="9" t="s">
        <v>209</v>
      </c>
      <c r="B233" s="10"/>
      <c r="C233" s="12" t="s">
        <v>210</v>
      </c>
      <c r="D233" s="30">
        <f t="shared" ref="D233:F234" si="69">D234</f>
        <v>160.55000000000001</v>
      </c>
      <c r="E233" s="30">
        <f t="shared" si="69"/>
        <v>110.935</v>
      </c>
      <c r="F233" s="30">
        <f t="shared" si="69"/>
        <v>110.935</v>
      </c>
    </row>
    <row r="234" spans="1:6" ht="36">
      <c r="A234" s="9" t="s">
        <v>209</v>
      </c>
      <c r="B234" s="25" t="s">
        <v>25</v>
      </c>
      <c r="C234" s="24" t="s">
        <v>26</v>
      </c>
      <c r="D234" s="22">
        <f t="shared" si="69"/>
        <v>160.55000000000001</v>
      </c>
      <c r="E234" s="22">
        <f t="shared" si="69"/>
        <v>110.935</v>
      </c>
      <c r="F234" s="22">
        <f t="shared" si="69"/>
        <v>110.935</v>
      </c>
    </row>
    <row r="235" spans="1:6" ht="60">
      <c r="A235" s="9" t="s">
        <v>209</v>
      </c>
      <c r="B235" s="10" t="s">
        <v>27</v>
      </c>
      <c r="C235" s="12" t="s">
        <v>28</v>
      </c>
      <c r="D235" s="30">
        <v>160.55000000000001</v>
      </c>
      <c r="E235" s="30">
        <v>110.935</v>
      </c>
      <c r="F235" s="30">
        <v>110.935</v>
      </c>
    </row>
    <row r="236" spans="1:6" ht="36">
      <c r="A236" s="9" t="s">
        <v>211</v>
      </c>
      <c r="B236" s="10"/>
      <c r="C236" s="12" t="s">
        <v>212</v>
      </c>
      <c r="D236" s="22">
        <f t="shared" ref="D236:F237" si="70">D237</f>
        <v>0</v>
      </c>
      <c r="E236" s="22">
        <f t="shared" si="70"/>
        <v>50</v>
      </c>
      <c r="F236" s="22">
        <f t="shared" si="70"/>
        <v>50</v>
      </c>
    </row>
    <row r="237" spans="1:6" ht="36">
      <c r="A237" s="9" t="s">
        <v>211</v>
      </c>
      <c r="B237" s="23" t="s">
        <v>25</v>
      </c>
      <c r="C237" s="24" t="s">
        <v>26</v>
      </c>
      <c r="D237" s="22">
        <f t="shared" si="70"/>
        <v>0</v>
      </c>
      <c r="E237" s="22">
        <f t="shared" si="70"/>
        <v>50</v>
      </c>
      <c r="F237" s="22">
        <f t="shared" si="70"/>
        <v>50</v>
      </c>
    </row>
    <row r="238" spans="1:6" ht="48">
      <c r="A238" s="9" t="s">
        <v>211</v>
      </c>
      <c r="B238" s="10" t="s">
        <v>31</v>
      </c>
      <c r="C238" s="12" t="s">
        <v>104</v>
      </c>
      <c r="D238" s="22">
        <v>0</v>
      </c>
      <c r="E238" s="22">
        <v>50</v>
      </c>
      <c r="F238" s="22">
        <v>50</v>
      </c>
    </row>
    <row r="239" spans="1:6" ht="24">
      <c r="A239" s="9" t="s">
        <v>213</v>
      </c>
      <c r="B239" s="10"/>
      <c r="C239" s="12" t="s">
        <v>214</v>
      </c>
      <c r="D239" s="22">
        <f t="shared" ref="D239:F240" si="71">D240</f>
        <v>683.05</v>
      </c>
      <c r="E239" s="22">
        <f t="shared" si="71"/>
        <v>0</v>
      </c>
      <c r="F239" s="22">
        <f t="shared" si="71"/>
        <v>0</v>
      </c>
    </row>
    <row r="240" spans="1:6" ht="36">
      <c r="A240" s="9" t="s">
        <v>213</v>
      </c>
      <c r="B240" s="23" t="s">
        <v>25</v>
      </c>
      <c r="C240" s="24" t="s">
        <v>26</v>
      </c>
      <c r="D240" s="22">
        <f t="shared" si="71"/>
        <v>683.05</v>
      </c>
      <c r="E240" s="22">
        <f t="shared" si="71"/>
        <v>0</v>
      </c>
      <c r="F240" s="22">
        <f t="shared" si="71"/>
        <v>0</v>
      </c>
    </row>
    <row r="241" spans="1:6" ht="24">
      <c r="A241" s="9" t="s">
        <v>213</v>
      </c>
      <c r="B241" s="10">
        <v>612</v>
      </c>
      <c r="C241" s="12" t="s">
        <v>34</v>
      </c>
      <c r="D241" s="22">
        <v>683.05</v>
      </c>
      <c r="E241" s="22">
        <v>0</v>
      </c>
      <c r="F241" s="22">
        <v>0</v>
      </c>
    </row>
    <row r="242" spans="1:6" ht="36">
      <c r="A242" s="9" t="s">
        <v>215</v>
      </c>
      <c r="B242" s="10"/>
      <c r="C242" s="12" t="s">
        <v>216</v>
      </c>
      <c r="D242" s="22">
        <f t="shared" ref="D242:F243" si="72">D243</f>
        <v>799</v>
      </c>
      <c r="E242" s="22">
        <f t="shared" si="72"/>
        <v>0</v>
      </c>
      <c r="F242" s="22">
        <f t="shared" si="72"/>
        <v>0</v>
      </c>
    </row>
    <row r="243" spans="1:6" ht="36">
      <c r="A243" s="9" t="s">
        <v>215</v>
      </c>
      <c r="B243" s="23" t="s">
        <v>25</v>
      </c>
      <c r="C243" s="24" t="s">
        <v>26</v>
      </c>
      <c r="D243" s="22">
        <f t="shared" si="72"/>
        <v>799</v>
      </c>
      <c r="E243" s="22">
        <f t="shared" si="72"/>
        <v>0</v>
      </c>
      <c r="F243" s="22">
        <f t="shared" si="72"/>
        <v>0</v>
      </c>
    </row>
    <row r="244" spans="1:6" ht="48">
      <c r="A244" s="9" t="s">
        <v>215</v>
      </c>
      <c r="B244" s="10" t="s">
        <v>31</v>
      </c>
      <c r="C244" s="12" t="s">
        <v>104</v>
      </c>
      <c r="D244" s="22">
        <v>799</v>
      </c>
      <c r="E244" s="22">
        <v>0</v>
      </c>
      <c r="F244" s="22">
        <v>0</v>
      </c>
    </row>
    <row r="245" spans="1:6">
      <c r="A245" s="9" t="s">
        <v>217</v>
      </c>
      <c r="B245" s="10"/>
      <c r="C245" s="12" t="s">
        <v>218</v>
      </c>
      <c r="D245" s="22">
        <f>D246+D252+D257+D249+D263+D260+D266</f>
        <v>79426.289000000004</v>
      </c>
      <c r="E245" s="22">
        <f t="shared" ref="E245:F245" si="73">E246+E252+E257+E249+E263+E260+E266</f>
        <v>55944.587</v>
      </c>
      <c r="F245" s="22">
        <f t="shared" si="73"/>
        <v>55944.587</v>
      </c>
    </row>
    <row r="246" spans="1:6" ht="36">
      <c r="A246" s="9" t="s">
        <v>219</v>
      </c>
      <c r="B246" s="10"/>
      <c r="C246" s="47" t="s">
        <v>220</v>
      </c>
      <c r="D246" s="22">
        <f t="shared" ref="D246:F247" si="74">D247</f>
        <v>12560.286</v>
      </c>
      <c r="E246" s="22">
        <f t="shared" si="74"/>
        <v>12193.489</v>
      </c>
      <c r="F246" s="22">
        <f t="shared" si="74"/>
        <v>12193.489</v>
      </c>
    </row>
    <row r="247" spans="1:6" ht="36">
      <c r="A247" s="9" t="s">
        <v>219</v>
      </c>
      <c r="B247" s="23" t="s">
        <v>25</v>
      </c>
      <c r="C247" s="24" t="s">
        <v>26</v>
      </c>
      <c r="D247" s="22">
        <f t="shared" si="74"/>
        <v>12560.286</v>
      </c>
      <c r="E247" s="22">
        <f t="shared" si="74"/>
        <v>12193.489</v>
      </c>
      <c r="F247" s="22">
        <f t="shared" si="74"/>
        <v>12193.489</v>
      </c>
    </row>
    <row r="248" spans="1:6" ht="60">
      <c r="A248" s="9" t="s">
        <v>219</v>
      </c>
      <c r="B248" s="10" t="s">
        <v>27</v>
      </c>
      <c r="C248" s="12" t="s">
        <v>28</v>
      </c>
      <c r="D248" s="22">
        <v>12560.286</v>
      </c>
      <c r="E248" s="22">
        <v>12193.489</v>
      </c>
      <c r="F248" s="22">
        <v>12193.489</v>
      </c>
    </row>
    <row r="249" spans="1:6" ht="36">
      <c r="A249" s="9" t="s">
        <v>221</v>
      </c>
      <c r="B249" s="10"/>
      <c r="C249" s="12" t="s">
        <v>222</v>
      </c>
      <c r="D249" s="22">
        <f t="shared" ref="D249:F250" si="75">D250</f>
        <v>200</v>
      </c>
      <c r="E249" s="22">
        <f t="shared" si="75"/>
        <v>0</v>
      </c>
      <c r="F249" s="22">
        <f t="shared" si="75"/>
        <v>0</v>
      </c>
    </row>
    <row r="250" spans="1:6" ht="36">
      <c r="A250" s="9" t="s">
        <v>221</v>
      </c>
      <c r="B250" s="23" t="s">
        <v>25</v>
      </c>
      <c r="C250" s="24" t="s">
        <v>26</v>
      </c>
      <c r="D250" s="22">
        <f t="shared" si="75"/>
        <v>200</v>
      </c>
      <c r="E250" s="22">
        <f t="shared" si="75"/>
        <v>0</v>
      </c>
      <c r="F250" s="22">
        <f t="shared" si="75"/>
        <v>0</v>
      </c>
    </row>
    <row r="251" spans="1:6" ht="24">
      <c r="A251" s="9" t="s">
        <v>221</v>
      </c>
      <c r="B251" s="10">
        <v>612</v>
      </c>
      <c r="C251" s="12" t="s">
        <v>34</v>
      </c>
      <c r="D251" s="22">
        <v>200</v>
      </c>
      <c r="E251" s="22">
        <v>0</v>
      </c>
      <c r="F251" s="22">
        <v>0</v>
      </c>
    </row>
    <row r="252" spans="1:6" ht="48">
      <c r="A252" s="9" t="s">
        <v>223</v>
      </c>
      <c r="B252" s="10"/>
      <c r="C252" s="12" t="s">
        <v>224</v>
      </c>
      <c r="D252" s="22">
        <f>D253+D255</f>
        <v>62893.762000000002</v>
      </c>
      <c r="E252" s="22">
        <f>E253+E255</f>
        <v>43313.587</v>
      </c>
      <c r="F252" s="22">
        <f>F253+F255</f>
        <v>43313.587</v>
      </c>
    </row>
    <row r="253" spans="1:6">
      <c r="A253" s="9" t="s">
        <v>223</v>
      </c>
      <c r="B253" s="10">
        <v>500</v>
      </c>
      <c r="C253" s="12" t="s">
        <v>206</v>
      </c>
      <c r="D253" s="22">
        <f>D254</f>
        <v>50191.24</v>
      </c>
      <c r="E253" s="22">
        <f>E254</f>
        <v>0</v>
      </c>
      <c r="F253" s="22">
        <f>F254</f>
        <v>0</v>
      </c>
    </row>
    <row r="254" spans="1:6">
      <c r="A254" s="9" t="s">
        <v>223</v>
      </c>
      <c r="B254" s="10" t="s">
        <v>207</v>
      </c>
      <c r="C254" s="12" t="s">
        <v>208</v>
      </c>
      <c r="D254" s="22">
        <v>50191.24</v>
      </c>
      <c r="E254" s="22">
        <v>0</v>
      </c>
      <c r="F254" s="22">
        <v>0</v>
      </c>
    </row>
    <row r="255" spans="1:6" ht="36">
      <c r="A255" s="9" t="s">
        <v>223</v>
      </c>
      <c r="B255" s="25" t="s">
        <v>25</v>
      </c>
      <c r="C255" s="24" t="s">
        <v>26</v>
      </c>
      <c r="D255" s="22">
        <f>D256</f>
        <v>12702.522000000001</v>
      </c>
      <c r="E255" s="22">
        <f>E256</f>
        <v>43313.587</v>
      </c>
      <c r="F255" s="22">
        <f>F256</f>
        <v>43313.587</v>
      </c>
    </row>
    <row r="256" spans="1:6" ht="60">
      <c r="A256" s="9" t="s">
        <v>223</v>
      </c>
      <c r="B256" s="10" t="s">
        <v>27</v>
      </c>
      <c r="C256" s="12" t="s">
        <v>28</v>
      </c>
      <c r="D256" s="22">
        <v>12702.522000000001</v>
      </c>
      <c r="E256" s="22">
        <v>43313.587</v>
      </c>
      <c r="F256" s="22">
        <v>43313.587</v>
      </c>
    </row>
    <row r="257" spans="1:6" ht="48">
      <c r="A257" s="9" t="s">
        <v>225</v>
      </c>
      <c r="B257" s="10"/>
      <c r="C257" s="12" t="s">
        <v>226</v>
      </c>
      <c r="D257" s="22">
        <f t="shared" ref="D257:F258" si="76">D258</f>
        <v>635.29100000000005</v>
      </c>
      <c r="E257" s="22">
        <f t="shared" si="76"/>
        <v>437.51100000000002</v>
      </c>
      <c r="F257" s="22">
        <f t="shared" si="76"/>
        <v>437.51100000000002</v>
      </c>
    </row>
    <row r="258" spans="1:6" ht="36">
      <c r="A258" s="9" t="s">
        <v>225</v>
      </c>
      <c r="B258" s="25" t="s">
        <v>25</v>
      </c>
      <c r="C258" s="24" t="s">
        <v>26</v>
      </c>
      <c r="D258" s="22">
        <f t="shared" si="76"/>
        <v>635.29100000000005</v>
      </c>
      <c r="E258" s="22">
        <f t="shared" si="76"/>
        <v>437.51100000000002</v>
      </c>
      <c r="F258" s="22">
        <f t="shared" si="76"/>
        <v>437.51100000000002</v>
      </c>
    </row>
    <row r="259" spans="1:6" ht="60">
      <c r="A259" s="9" t="s">
        <v>225</v>
      </c>
      <c r="B259" s="10" t="s">
        <v>27</v>
      </c>
      <c r="C259" s="12" t="s">
        <v>28</v>
      </c>
      <c r="D259" s="22">
        <v>635.29100000000005</v>
      </c>
      <c r="E259" s="22">
        <v>437.51100000000002</v>
      </c>
      <c r="F259" s="22">
        <v>437.51100000000002</v>
      </c>
    </row>
    <row r="260" spans="1:6" ht="24">
      <c r="A260" s="9" t="s">
        <v>227</v>
      </c>
      <c r="B260" s="10"/>
      <c r="C260" s="12" t="s">
        <v>228</v>
      </c>
      <c r="D260" s="22">
        <f>D261</f>
        <v>1486.95</v>
      </c>
      <c r="E260" s="22">
        <f t="shared" ref="E260:F261" si="77">E261</f>
        <v>0</v>
      </c>
      <c r="F260" s="22">
        <f t="shared" si="77"/>
        <v>0</v>
      </c>
    </row>
    <row r="261" spans="1:6" ht="36">
      <c r="A261" s="9" t="s">
        <v>227</v>
      </c>
      <c r="B261" s="23" t="s">
        <v>25</v>
      </c>
      <c r="C261" s="24" t="s">
        <v>26</v>
      </c>
      <c r="D261" s="22">
        <f>D262</f>
        <v>1486.95</v>
      </c>
      <c r="E261" s="22">
        <f t="shared" si="77"/>
        <v>0</v>
      </c>
      <c r="F261" s="22">
        <f t="shared" si="77"/>
        <v>0</v>
      </c>
    </row>
    <row r="262" spans="1:6" ht="24">
      <c r="A262" s="9" t="s">
        <v>227</v>
      </c>
      <c r="B262" s="10">
        <v>612</v>
      </c>
      <c r="C262" s="12" t="s">
        <v>34</v>
      </c>
      <c r="D262" s="22">
        <v>1486.95</v>
      </c>
      <c r="E262" s="22">
        <v>0</v>
      </c>
      <c r="F262" s="22">
        <v>0</v>
      </c>
    </row>
    <row r="263" spans="1:6" ht="48">
      <c r="A263" s="9" t="s">
        <v>229</v>
      </c>
      <c r="B263" s="10"/>
      <c r="C263" s="12" t="s">
        <v>230</v>
      </c>
      <c r="D263" s="22">
        <f t="shared" ref="D263:F264" si="78">D264</f>
        <v>1500</v>
      </c>
      <c r="E263" s="22">
        <f t="shared" si="78"/>
        <v>0</v>
      </c>
      <c r="F263" s="22">
        <f t="shared" si="78"/>
        <v>0</v>
      </c>
    </row>
    <row r="264" spans="1:6">
      <c r="A264" s="9" t="s">
        <v>229</v>
      </c>
      <c r="B264" s="10">
        <v>500</v>
      </c>
      <c r="C264" s="12" t="s">
        <v>206</v>
      </c>
      <c r="D264" s="22">
        <f t="shared" si="78"/>
        <v>1500</v>
      </c>
      <c r="E264" s="22">
        <f t="shared" si="78"/>
        <v>0</v>
      </c>
      <c r="F264" s="22">
        <f t="shared" si="78"/>
        <v>0</v>
      </c>
    </row>
    <row r="265" spans="1:6">
      <c r="A265" s="9" t="s">
        <v>229</v>
      </c>
      <c r="B265" s="10" t="s">
        <v>207</v>
      </c>
      <c r="C265" s="12" t="s">
        <v>208</v>
      </c>
      <c r="D265" s="22">
        <v>1500</v>
      </c>
      <c r="E265" s="22">
        <v>0</v>
      </c>
      <c r="F265" s="22">
        <v>0</v>
      </c>
    </row>
    <row r="266" spans="1:6" ht="48">
      <c r="A266" s="9" t="s">
        <v>231</v>
      </c>
      <c r="B266" s="10"/>
      <c r="C266" s="12" t="s">
        <v>65</v>
      </c>
      <c r="D266" s="22">
        <f>D267</f>
        <v>150</v>
      </c>
      <c r="E266" s="22">
        <f t="shared" ref="E266:F267" si="79">E267</f>
        <v>0</v>
      </c>
      <c r="F266" s="22">
        <f t="shared" si="79"/>
        <v>0</v>
      </c>
    </row>
    <row r="267" spans="1:6" ht="36">
      <c r="A267" s="9" t="s">
        <v>231</v>
      </c>
      <c r="B267" s="23" t="s">
        <v>25</v>
      </c>
      <c r="C267" s="24" t="s">
        <v>26</v>
      </c>
      <c r="D267" s="22">
        <f>D268</f>
        <v>150</v>
      </c>
      <c r="E267" s="22">
        <f t="shared" si="79"/>
        <v>0</v>
      </c>
      <c r="F267" s="22">
        <f t="shared" si="79"/>
        <v>0</v>
      </c>
    </row>
    <row r="268" spans="1:6" ht="24">
      <c r="A268" s="9" t="s">
        <v>231</v>
      </c>
      <c r="B268" s="10">
        <v>612</v>
      </c>
      <c r="C268" s="12" t="s">
        <v>34</v>
      </c>
      <c r="D268" s="22">
        <v>150</v>
      </c>
      <c r="E268" s="22">
        <v>0</v>
      </c>
      <c r="F268" s="22">
        <v>0</v>
      </c>
    </row>
    <row r="269" spans="1:6" ht="36">
      <c r="A269" s="9" t="s">
        <v>232</v>
      </c>
      <c r="B269" s="10"/>
      <c r="C269" s="12" t="s">
        <v>233</v>
      </c>
      <c r="D269" s="22">
        <f>D270+D282+D286+D278+D274+D290+D294</f>
        <v>48168.025000000001</v>
      </c>
      <c r="E269" s="22">
        <f t="shared" ref="E269:F269" si="80">E270+E282+E286+E278+E274+E290+E294</f>
        <v>43975.518000000004</v>
      </c>
      <c r="F269" s="22">
        <f t="shared" si="80"/>
        <v>43975.518000000004</v>
      </c>
    </row>
    <row r="270" spans="1:6" ht="24">
      <c r="A270" s="9" t="s">
        <v>234</v>
      </c>
      <c r="B270" s="10"/>
      <c r="C270" s="12" t="s">
        <v>235</v>
      </c>
      <c r="D270" s="22">
        <f>D271</f>
        <v>30609.809000000001</v>
      </c>
      <c r="E270" s="22">
        <f>E271</f>
        <v>30641.292000000001</v>
      </c>
      <c r="F270" s="22">
        <f>F271</f>
        <v>30641.292000000001</v>
      </c>
    </row>
    <row r="271" spans="1:6" ht="36">
      <c r="A271" s="9" t="s">
        <v>234</v>
      </c>
      <c r="B271" s="23" t="s">
        <v>25</v>
      </c>
      <c r="C271" s="24" t="s">
        <v>26</v>
      </c>
      <c r="D271" s="22">
        <f>D272+D273</f>
        <v>30609.809000000001</v>
      </c>
      <c r="E271" s="22">
        <f>E272+E273</f>
        <v>30641.292000000001</v>
      </c>
      <c r="F271" s="22">
        <f>F272+F273</f>
        <v>30641.292000000001</v>
      </c>
    </row>
    <row r="272" spans="1:6" ht="60">
      <c r="A272" s="9" t="s">
        <v>234</v>
      </c>
      <c r="B272" s="10" t="s">
        <v>27</v>
      </c>
      <c r="C272" s="12" t="s">
        <v>28</v>
      </c>
      <c r="D272" s="22">
        <v>16736.563999999998</v>
      </c>
      <c r="E272" s="22">
        <v>17032.34</v>
      </c>
      <c r="F272" s="22">
        <v>17032.34</v>
      </c>
    </row>
    <row r="273" spans="1:6" ht="60">
      <c r="A273" s="9" t="s">
        <v>234</v>
      </c>
      <c r="B273" s="10" t="s">
        <v>236</v>
      </c>
      <c r="C273" s="12" t="s">
        <v>237</v>
      </c>
      <c r="D273" s="22">
        <v>13873.245000000001</v>
      </c>
      <c r="E273" s="22">
        <v>13608.951999999999</v>
      </c>
      <c r="F273" s="22">
        <v>13608.951999999999</v>
      </c>
    </row>
    <row r="274" spans="1:6" ht="24">
      <c r="A274" s="9" t="s">
        <v>238</v>
      </c>
      <c r="B274" s="45"/>
      <c r="C274" s="12" t="s">
        <v>239</v>
      </c>
      <c r="D274" s="22">
        <f t="shared" ref="D274:F274" si="81">D275</f>
        <v>62.32</v>
      </c>
      <c r="E274" s="22">
        <f t="shared" si="81"/>
        <v>73.47</v>
      </c>
      <c r="F274" s="22">
        <f t="shared" si="81"/>
        <v>73.47</v>
      </c>
    </row>
    <row r="275" spans="1:6" ht="36">
      <c r="A275" s="9" t="s">
        <v>238</v>
      </c>
      <c r="B275" s="23" t="s">
        <v>25</v>
      </c>
      <c r="C275" s="24" t="s">
        <v>26</v>
      </c>
      <c r="D275" s="22">
        <f>D276+D277</f>
        <v>62.32</v>
      </c>
      <c r="E275" s="22">
        <f>E276+E277</f>
        <v>73.47</v>
      </c>
      <c r="F275" s="22">
        <f>F276+F277</f>
        <v>73.47</v>
      </c>
    </row>
    <row r="276" spans="1:6" ht="60">
      <c r="A276" s="9" t="s">
        <v>238</v>
      </c>
      <c r="B276" s="10" t="s">
        <v>27</v>
      </c>
      <c r="C276" s="12" t="s">
        <v>28</v>
      </c>
      <c r="D276" s="22">
        <v>7.79</v>
      </c>
      <c r="E276" s="22">
        <v>18.940000000000001</v>
      </c>
      <c r="F276" s="22">
        <v>18.940000000000001</v>
      </c>
    </row>
    <row r="277" spans="1:6" ht="60">
      <c r="A277" s="9" t="s">
        <v>238</v>
      </c>
      <c r="B277" s="10" t="s">
        <v>236</v>
      </c>
      <c r="C277" s="12" t="s">
        <v>237</v>
      </c>
      <c r="D277" s="22">
        <v>54.53</v>
      </c>
      <c r="E277" s="22">
        <v>54.53</v>
      </c>
      <c r="F277" s="22">
        <v>54.53</v>
      </c>
    </row>
    <row r="278" spans="1:6" ht="48">
      <c r="A278" s="9" t="s">
        <v>240</v>
      </c>
      <c r="B278" s="10"/>
      <c r="C278" s="48" t="s">
        <v>241</v>
      </c>
      <c r="D278" s="22">
        <f>D279</f>
        <v>677.31</v>
      </c>
      <c r="E278" s="22">
        <f>E279</f>
        <v>0</v>
      </c>
      <c r="F278" s="22">
        <f>F279</f>
        <v>0</v>
      </c>
    </row>
    <row r="279" spans="1:6" ht="36">
      <c r="A279" s="9" t="s">
        <v>240</v>
      </c>
      <c r="B279" s="23" t="s">
        <v>25</v>
      </c>
      <c r="C279" s="49" t="s">
        <v>26</v>
      </c>
      <c r="D279" s="22">
        <f>D280+D281</f>
        <v>677.31</v>
      </c>
      <c r="E279" s="22">
        <f>E280+E281</f>
        <v>0</v>
      </c>
      <c r="F279" s="22">
        <f>F280+F281</f>
        <v>0</v>
      </c>
    </row>
    <row r="280" spans="1:6" ht="24">
      <c r="A280" s="9" t="s">
        <v>240</v>
      </c>
      <c r="B280" s="23" t="s">
        <v>242</v>
      </c>
      <c r="C280" s="12" t="s">
        <v>34</v>
      </c>
      <c r="D280" s="22">
        <v>77.31</v>
      </c>
      <c r="E280" s="22">
        <v>0</v>
      </c>
      <c r="F280" s="22">
        <v>0</v>
      </c>
    </row>
    <row r="281" spans="1:6" ht="24">
      <c r="A281" s="9" t="s">
        <v>240</v>
      </c>
      <c r="B281" s="10">
        <v>622</v>
      </c>
      <c r="C281" s="12" t="s">
        <v>243</v>
      </c>
      <c r="D281" s="22">
        <v>600</v>
      </c>
      <c r="E281" s="22">
        <v>0</v>
      </c>
      <c r="F281" s="22">
        <v>0</v>
      </c>
    </row>
    <row r="282" spans="1:6" ht="36">
      <c r="A282" s="9" t="s">
        <v>244</v>
      </c>
      <c r="B282" s="10"/>
      <c r="C282" s="12" t="s">
        <v>140</v>
      </c>
      <c r="D282" s="22">
        <f>D283</f>
        <v>16465</v>
      </c>
      <c r="E282" s="22">
        <f>E283</f>
        <v>13128.148000000001</v>
      </c>
      <c r="F282" s="22">
        <f>F283</f>
        <v>13128.148000000001</v>
      </c>
    </row>
    <row r="283" spans="1:6" ht="36">
      <c r="A283" s="9" t="s">
        <v>244</v>
      </c>
      <c r="B283" s="25" t="s">
        <v>25</v>
      </c>
      <c r="C283" s="24" t="s">
        <v>26</v>
      </c>
      <c r="D283" s="22">
        <f>D284+D285</f>
        <v>16465</v>
      </c>
      <c r="E283" s="22">
        <f>E284+E285</f>
        <v>13128.148000000001</v>
      </c>
      <c r="F283" s="22">
        <f>F284+F285</f>
        <v>13128.148000000001</v>
      </c>
    </row>
    <row r="284" spans="1:6" ht="60">
      <c r="A284" s="9" t="s">
        <v>244</v>
      </c>
      <c r="B284" s="10" t="s">
        <v>27</v>
      </c>
      <c r="C284" s="12" t="s">
        <v>28</v>
      </c>
      <c r="D284" s="22">
        <v>8316.6779999999999</v>
      </c>
      <c r="E284" s="22">
        <v>6604.18</v>
      </c>
      <c r="F284" s="22">
        <v>6604.18</v>
      </c>
    </row>
    <row r="285" spans="1:6" ht="60">
      <c r="A285" s="9" t="s">
        <v>244</v>
      </c>
      <c r="B285" s="10" t="s">
        <v>236</v>
      </c>
      <c r="C285" s="12" t="s">
        <v>237</v>
      </c>
      <c r="D285" s="22">
        <v>8148.3220000000001</v>
      </c>
      <c r="E285" s="22">
        <v>6523.9679999999998</v>
      </c>
      <c r="F285" s="22">
        <v>6523.9679999999998</v>
      </c>
    </row>
    <row r="286" spans="1:6" ht="48">
      <c r="A286" s="9" t="s">
        <v>245</v>
      </c>
      <c r="B286" s="10"/>
      <c r="C286" s="12" t="s">
        <v>142</v>
      </c>
      <c r="D286" s="22">
        <f>D287</f>
        <v>166.31299999999999</v>
      </c>
      <c r="E286" s="22">
        <f>E287</f>
        <v>132.608</v>
      </c>
      <c r="F286" s="22">
        <f>F287</f>
        <v>132.608</v>
      </c>
    </row>
    <row r="287" spans="1:6" ht="36">
      <c r="A287" s="9" t="s">
        <v>245</v>
      </c>
      <c r="B287" s="25" t="s">
        <v>25</v>
      </c>
      <c r="C287" s="24" t="s">
        <v>26</v>
      </c>
      <c r="D287" s="22">
        <f>D288+D289</f>
        <v>166.31299999999999</v>
      </c>
      <c r="E287" s="22">
        <f>E288+E289</f>
        <v>132.608</v>
      </c>
      <c r="F287" s="22">
        <f>F288+F289</f>
        <v>132.608</v>
      </c>
    </row>
    <row r="288" spans="1:6" ht="60">
      <c r="A288" s="9" t="s">
        <v>245</v>
      </c>
      <c r="B288" s="10" t="s">
        <v>27</v>
      </c>
      <c r="C288" s="12" t="s">
        <v>28</v>
      </c>
      <c r="D288" s="22">
        <v>84.007000000000005</v>
      </c>
      <c r="E288" s="22">
        <v>66.709000000000003</v>
      </c>
      <c r="F288" s="22">
        <v>66.709000000000003</v>
      </c>
    </row>
    <row r="289" spans="1:6" ht="48">
      <c r="A289" s="9" t="s">
        <v>245</v>
      </c>
      <c r="B289" s="10" t="s">
        <v>236</v>
      </c>
      <c r="C289" s="12" t="s">
        <v>246</v>
      </c>
      <c r="D289" s="22">
        <v>82.305999999999997</v>
      </c>
      <c r="E289" s="22">
        <v>65.899000000000001</v>
      </c>
      <c r="F289" s="22">
        <v>65.899000000000001</v>
      </c>
    </row>
    <row r="290" spans="1:6" ht="48">
      <c r="A290" s="9" t="s">
        <v>247</v>
      </c>
      <c r="B290" s="10"/>
      <c r="C290" s="12" t="s">
        <v>42</v>
      </c>
      <c r="D290" s="22">
        <f>D291</f>
        <v>185.4</v>
      </c>
      <c r="E290" s="22">
        <f t="shared" ref="E290:F290" si="82">E291</f>
        <v>0</v>
      </c>
      <c r="F290" s="22">
        <f t="shared" si="82"/>
        <v>0</v>
      </c>
    </row>
    <row r="291" spans="1:6" ht="36">
      <c r="A291" s="9" t="s">
        <v>247</v>
      </c>
      <c r="B291" s="25" t="s">
        <v>25</v>
      </c>
      <c r="C291" s="24" t="s">
        <v>26</v>
      </c>
      <c r="D291" s="22">
        <f>D292+D293</f>
        <v>185.4</v>
      </c>
      <c r="E291" s="22">
        <f t="shared" ref="E291:F291" si="83">E292+E293</f>
        <v>0</v>
      </c>
      <c r="F291" s="22">
        <f t="shared" si="83"/>
        <v>0</v>
      </c>
    </row>
    <row r="292" spans="1:6" ht="60">
      <c r="A292" s="9" t="s">
        <v>247</v>
      </c>
      <c r="B292" s="10" t="s">
        <v>27</v>
      </c>
      <c r="C292" s="12" t="s">
        <v>28</v>
      </c>
      <c r="D292" s="22">
        <v>96.4</v>
      </c>
      <c r="E292" s="22">
        <v>0</v>
      </c>
      <c r="F292" s="22">
        <v>0</v>
      </c>
    </row>
    <row r="293" spans="1:6" ht="48">
      <c r="A293" s="9" t="s">
        <v>247</v>
      </c>
      <c r="B293" s="10" t="s">
        <v>236</v>
      </c>
      <c r="C293" s="12" t="s">
        <v>246</v>
      </c>
      <c r="D293" s="22">
        <v>89</v>
      </c>
      <c r="E293" s="22">
        <v>0</v>
      </c>
      <c r="F293" s="22">
        <v>0</v>
      </c>
    </row>
    <row r="294" spans="1:6" ht="60">
      <c r="A294" s="9" t="s">
        <v>248</v>
      </c>
      <c r="B294" s="10"/>
      <c r="C294" s="12" t="s">
        <v>44</v>
      </c>
      <c r="D294" s="22">
        <f>D295</f>
        <v>1.873</v>
      </c>
      <c r="E294" s="22">
        <f t="shared" ref="E294:F294" si="84">E295</f>
        <v>0</v>
      </c>
      <c r="F294" s="22">
        <f t="shared" si="84"/>
        <v>0</v>
      </c>
    </row>
    <row r="295" spans="1:6" ht="36">
      <c r="A295" s="9" t="s">
        <v>248</v>
      </c>
      <c r="B295" s="25" t="s">
        <v>25</v>
      </c>
      <c r="C295" s="24" t="s">
        <v>26</v>
      </c>
      <c r="D295" s="22">
        <f>D296+D297</f>
        <v>1.873</v>
      </c>
      <c r="E295" s="22">
        <f t="shared" ref="E295:F295" si="85">E296+E297</f>
        <v>0</v>
      </c>
      <c r="F295" s="22">
        <f t="shared" si="85"/>
        <v>0</v>
      </c>
    </row>
    <row r="296" spans="1:6" ht="60">
      <c r="A296" s="9" t="s">
        <v>248</v>
      </c>
      <c r="B296" s="10" t="s">
        <v>27</v>
      </c>
      <c r="C296" s="12" t="s">
        <v>28</v>
      </c>
      <c r="D296" s="22">
        <v>0.97399999999999998</v>
      </c>
      <c r="E296" s="22">
        <v>0</v>
      </c>
      <c r="F296" s="22">
        <v>0</v>
      </c>
    </row>
    <row r="297" spans="1:6" ht="48">
      <c r="A297" s="9" t="s">
        <v>248</v>
      </c>
      <c r="B297" s="10" t="s">
        <v>236</v>
      </c>
      <c r="C297" s="12" t="s">
        <v>246</v>
      </c>
      <c r="D297" s="22">
        <v>0.89900000000000002</v>
      </c>
      <c r="E297" s="22">
        <v>0</v>
      </c>
      <c r="F297" s="22">
        <v>0</v>
      </c>
    </row>
    <row r="298" spans="1:6" ht="24">
      <c r="A298" s="9" t="s">
        <v>249</v>
      </c>
      <c r="B298" s="10"/>
      <c r="C298" s="12" t="s">
        <v>250</v>
      </c>
      <c r="D298" s="22">
        <f>D299</f>
        <v>1371.7</v>
      </c>
      <c r="E298" s="22">
        <f t="shared" ref="E298:F300" si="86">E299</f>
        <v>520</v>
      </c>
      <c r="F298" s="22">
        <f t="shared" si="86"/>
        <v>520</v>
      </c>
    </row>
    <row r="299" spans="1:6" ht="60">
      <c r="A299" s="9" t="s">
        <v>251</v>
      </c>
      <c r="B299" s="10"/>
      <c r="C299" s="12" t="s">
        <v>252</v>
      </c>
      <c r="D299" s="22">
        <f>D300</f>
        <v>1371.7</v>
      </c>
      <c r="E299" s="22">
        <f t="shared" si="86"/>
        <v>520</v>
      </c>
      <c r="F299" s="22">
        <f t="shared" si="86"/>
        <v>520</v>
      </c>
    </row>
    <row r="300" spans="1:6" ht="36">
      <c r="A300" s="9" t="s">
        <v>251</v>
      </c>
      <c r="B300" s="23" t="s">
        <v>25</v>
      </c>
      <c r="C300" s="24" t="s">
        <v>26</v>
      </c>
      <c r="D300" s="22">
        <f>D301</f>
        <v>1371.7</v>
      </c>
      <c r="E300" s="22">
        <f t="shared" si="86"/>
        <v>520</v>
      </c>
      <c r="F300" s="22">
        <f t="shared" si="86"/>
        <v>520</v>
      </c>
    </row>
    <row r="301" spans="1:6" ht="60">
      <c r="A301" s="9" t="s">
        <v>251</v>
      </c>
      <c r="B301" s="10" t="s">
        <v>27</v>
      </c>
      <c r="C301" s="12" t="s">
        <v>28</v>
      </c>
      <c r="D301" s="22">
        <v>1371.7</v>
      </c>
      <c r="E301" s="22">
        <v>520</v>
      </c>
      <c r="F301" s="22">
        <v>520</v>
      </c>
    </row>
    <row r="302" spans="1:6" ht="48">
      <c r="A302" s="18" t="s">
        <v>253</v>
      </c>
      <c r="B302" s="19"/>
      <c r="C302" s="20" t="s">
        <v>254</v>
      </c>
      <c r="D302" s="21">
        <f>D303+D311</f>
        <v>196162.15399999998</v>
      </c>
      <c r="E302" s="21">
        <f>E303+E311</f>
        <v>176782.59099999999</v>
      </c>
      <c r="F302" s="21">
        <f>F303+F311</f>
        <v>180551.58000000005</v>
      </c>
    </row>
    <row r="303" spans="1:6" ht="36">
      <c r="A303" s="9" t="s">
        <v>255</v>
      </c>
      <c r="B303" s="10"/>
      <c r="C303" s="12" t="s">
        <v>256</v>
      </c>
      <c r="D303" s="22">
        <f>D304</f>
        <v>4469.3589999999995</v>
      </c>
      <c r="E303" s="22">
        <f>E304</f>
        <v>1234.134</v>
      </c>
      <c r="F303" s="22">
        <f>F304</f>
        <v>1287.2</v>
      </c>
    </row>
    <row r="304" spans="1:6" ht="36">
      <c r="A304" s="9" t="s">
        <v>257</v>
      </c>
      <c r="B304" s="10"/>
      <c r="C304" s="12" t="s">
        <v>258</v>
      </c>
      <c r="D304" s="30">
        <f>D308+D305</f>
        <v>4469.3589999999995</v>
      </c>
      <c r="E304" s="30">
        <f>E308+E305</f>
        <v>1234.134</v>
      </c>
      <c r="F304" s="22">
        <f>F308+F305</f>
        <v>1287.2</v>
      </c>
    </row>
    <row r="305" spans="1:6" ht="48">
      <c r="A305" s="9" t="s">
        <v>259</v>
      </c>
      <c r="B305" s="10"/>
      <c r="C305" s="12" t="s">
        <v>260</v>
      </c>
      <c r="D305" s="30">
        <f t="shared" ref="D305:F306" si="87">D306</f>
        <v>887.4</v>
      </c>
      <c r="E305" s="30">
        <f t="shared" si="87"/>
        <v>925.6</v>
      </c>
      <c r="F305" s="22">
        <f t="shared" si="87"/>
        <v>965.4</v>
      </c>
    </row>
    <row r="306" spans="1:6" ht="36">
      <c r="A306" s="9" t="s">
        <v>259</v>
      </c>
      <c r="B306" s="25" t="s">
        <v>51</v>
      </c>
      <c r="C306" s="24" t="s">
        <v>52</v>
      </c>
      <c r="D306" s="30">
        <f t="shared" si="87"/>
        <v>887.4</v>
      </c>
      <c r="E306" s="30">
        <f t="shared" si="87"/>
        <v>925.6</v>
      </c>
      <c r="F306" s="22">
        <f t="shared" si="87"/>
        <v>965.4</v>
      </c>
    </row>
    <row r="307" spans="1:6">
      <c r="A307" s="9" t="s">
        <v>259</v>
      </c>
      <c r="B307" s="10" t="s">
        <v>53</v>
      </c>
      <c r="C307" s="12" t="s">
        <v>261</v>
      </c>
      <c r="D307" s="30">
        <v>887.4</v>
      </c>
      <c r="E307" s="30">
        <v>925.6</v>
      </c>
      <c r="F307" s="22">
        <v>965.4</v>
      </c>
    </row>
    <row r="308" spans="1:6" ht="36">
      <c r="A308" s="9" t="s">
        <v>262</v>
      </c>
      <c r="B308" s="10"/>
      <c r="C308" s="12" t="s">
        <v>263</v>
      </c>
      <c r="D308" s="30">
        <f t="shared" ref="D308:F309" si="88">D309</f>
        <v>3581.9589999999998</v>
      </c>
      <c r="E308" s="22">
        <f t="shared" si="88"/>
        <v>308.53399999999999</v>
      </c>
      <c r="F308" s="22">
        <f t="shared" si="88"/>
        <v>321.8</v>
      </c>
    </row>
    <row r="309" spans="1:6" ht="36">
      <c r="A309" s="9" t="s">
        <v>262</v>
      </c>
      <c r="B309" s="25" t="s">
        <v>51</v>
      </c>
      <c r="C309" s="24" t="s">
        <v>52</v>
      </c>
      <c r="D309" s="30">
        <f t="shared" si="88"/>
        <v>3581.9589999999998</v>
      </c>
      <c r="E309" s="22">
        <f t="shared" si="88"/>
        <v>308.53399999999999</v>
      </c>
      <c r="F309" s="22">
        <f t="shared" si="88"/>
        <v>321.8</v>
      </c>
    </row>
    <row r="310" spans="1:6">
      <c r="A310" s="9" t="s">
        <v>262</v>
      </c>
      <c r="B310" s="10" t="s">
        <v>53</v>
      </c>
      <c r="C310" s="12" t="s">
        <v>54</v>
      </c>
      <c r="D310" s="30">
        <v>3581.9589999999998</v>
      </c>
      <c r="E310" s="22">
        <v>308.53399999999999</v>
      </c>
      <c r="F310" s="22">
        <v>321.8</v>
      </c>
    </row>
    <row r="311" spans="1:6" ht="36">
      <c r="A311" s="9" t="s">
        <v>264</v>
      </c>
      <c r="B311" s="10"/>
      <c r="C311" s="12" t="s">
        <v>265</v>
      </c>
      <c r="D311" s="30">
        <f>D312+D319+D326</f>
        <v>191692.79499999998</v>
      </c>
      <c r="E311" s="30">
        <f t="shared" ref="E311:F311" si="89">E312+E319+E326</f>
        <v>175548.45699999999</v>
      </c>
      <c r="F311" s="30">
        <f t="shared" si="89"/>
        <v>179264.38000000003</v>
      </c>
    </row>
    <row r="312" spans="1:6" ht="36">
      <c r="A312" s="9" t="s">
        <v>266</v>
      </c>
      <c r="B312" s="10"/>
      <c r="C312" s="12" t="s">
        <v>267</v>
      </c>
      <c r="D312" s="30">
        <f>D313+D316</f>
        <v>13461.464</v>
      </c>
      <c r="E312" s="30">
        <f>E313+E316</f>
        <v>13940.567999999999</v>
      </c>
      <c r="F312" s="22">
        <f>F313+F316</f>
        <v>14399.268</v>
      </c>
    </row>
    <row r="313" spans="1:6" ht="60">
      <c r="A313" s="50" t="s">
        <v>268</v>
      </c>
      <c r="B313" s="26"/>
      <c r="C313" s="27" t="s">
        <v>269</v>
      </c>
      <c r="D313" s="30">
        <f t="shared" ref="D313:F314" si="90">D314</f>
        <v>11026</v>
      </c>
      <c r="E313" s="30">
        <f t="shared" si="90"/>
        <v>11467</v>
      </c>
      <c r="F313" s="22">
        <f t="shared" si="90"/>
        <v>11925.7</v>
      </c>
    </row>
    <row r="314" spans="1:6" ht="36">
      <c r="A314" s="50" t="s">
        <v>268</v>
      </c>
      <c r="B314" s="25" t="s">
        <v>51</v>
      </c>
      <c r="C314" s="24" t="s">
        <v>52</v>
      </c>
      <c r="D314" s="30">
        <f>D315</f>
        <v>11026</v>
      </c>
      <c r="E314" s="30">
        <f t="shared" si="90"/>
        <v>11467</v>
      </c>
      <c r="F314" s="22">
        <f t="shared" si="90"/>
        <v>11925.7</v>
      </c>
    </row>
    <row r="315" spans="1:6" ht="24">
      <c r="A315" s="50" t="s">
        <v>268</v>
      </c>
      <c r="B315" s="10" t="s">
        <v>53</v>
      </c>
      <c r="C315" s="12" t="s">
        <v>54</v>
      </c>
      <c r="D315" s="30">
        <v>11026</v>
      </c>
      <c r="E315" s="30">
        <v>11467</v>
      </c>
      <c r="F315" s="22">
        <v>11925.7</v>
      </c>
    </row>
    <row r="316" spans="1:6" ht="48">
      <c r="A316" s="50" t="s">
        <v>270</v>
      </c>
      <c r="B316" s="10"/>
      <c r="C316" s="12" t="s">
        <v>271</v>
      </c>
      <c r="D316" s="30">
        <f t="shared" ref="D316:F317" si="91">D317</f>
        <v>2435.4639999999999</v>
      </c>
      <c r="E316" s="30">
        <f t="shared" si="91"/>
        <v>2473.5680000000002</v>
      </c>
      <c r="F316" s="30">
        <f t="shared" si="91"/>
        <v>2473.5680000000002</v>
      </c>
    </row>
    <row r="317" spans="1:6" ht="36">
      <c r="A317" s="50" t="s">
        <v>270</v>
      </c>
      <c r="B317" s="25" t="s">
        <v>51</v>
      </c>
      <c r="C317" s="24" t="s">
        <v>52</v>
      </c>
      <c r="D317" s="30">
        <f t="shared" si="91"/>
        <v>2435.4639999999999</v>
      </c>
      <c r="E317" s="30">
        <f t="shared" si="91"/>
        <v>2473.5680000000002</v>
      </c>
      <c r="F317" s="30">
        <f t="shared" si="91"/>
        <v>2473.5680000000002</v>
      </c>
    </row>
    <row r="318" spans="1:6" ht="24">
      <c r="A318" s="50" t="s">
        <v>270</v>
      </c>
      <c r="B318" s="10" t="s">
        <v>53</v>
      </c>
      <c r="C318" s="12" t="s">
        <v>54</v>
      </c>
      <c r="D318" s="30">
        <v>2435.4639999999999</v>
      </c>
      <c r="E318" s="30">
        <v>2473.5680000000002</v>
      </c>
      <c r="F318" s="30">
        <v>2473.5680000000002</v>
      </c>
    </row>
    <row r="319" spans="1:6" ht="48">
      <c r="A319" s="50" t="s">
        <v>272</v>
      </c>
      <c r="B319" s="10"/>
      <c r="C319" s="12" t="s">
        <v>273</v>
      </c>
      <c r="D319" s="30">
        <f>D320+D323</f>
        <v>6307.7780000000002</v>
      </c>
      <c r="E319" s="30">
        <f>E320+E323</f>
        <v>6598</v>
      </c>
      <c r="F319" s="22">
        <f>F320+F323</f>
        <v>6862</v>
      </c>
    </row>
    <row r="320" spans="1:6" ht="72">
      <c r="A320" s="51" t="s">
        <v>274</v>
      </c>
      <c r="B320" s="10"/>
      <c r="C320" s="12" t="s">
        <v>275</v>
      </c>
      <c r="D320" s="30">
        <f t="shared" ref="D320:F321" si="92">D321</f>
        <v>5677</v>
      </c>
      <c r="E320" s="30">
        <f t="shared" si="92"/>
        <v>5938.2</v>
      </c>
      <c r="F320" s="22">
        <f t="shared" si="92"/>
        <v>6175.8</v>
      </c>
    </row>
    <row r="321" spans="1:6" ht="36">
      <c r="A321" s="51" t="s">
        <v>274</v>
      </c>
      <c r="B321" s="25" t="s">
        <v>51</v>
      </c>
      <c r="C321" s="24" t="s">
        <v>52</v>
      </c>
      <c r="D321" s="30">
        <f t="shared" si="92"/>
        <v>5677</v>
      </c>
      <c r="E321" s="30">
        <f t="shared" si="92"/>
        <v>5938.2</v>
      </c>
      <c r="F321" s="30">
        <f t="shared" si="92"/>
        <v>6175.8</v>
      </c>
    </row>
    <row r="322" spans="1:6" ht="24">
      <c r="A322" s="51" t="s">
        <v>274</v>
      </c>
      <c r="B322" s="10" t="s">
        <v>53</v>
      </c>
      <c r="C322" s="12" t="s">
        <v>54</v>
      </c>
      <c r="D322" s="30">
        <v>5677</v>
      </c>
      <c r="E322" s="30">
        <v>5938.2</v>
      </c>
      <c r="F322" s="22">
        <v>6175.8</v>
      </c>
    </row>
    <row r="323" spans="1:6" ht="72">
      <c r="A323" s="50" t="s">
        <v>276</v>
      </c>
      <c r="B323" s="10"/>
      <c r="C323" s="12" t="s">
        <v>277</v>
      </c>
      <c r="D323" s="30">
        <f>D324</f>
        <v>630.77800000000002</v>
      </c>
      <c r="E323" s="30">
        <f t="shared" ref="D323:F324" si="93">E324</f>
        <v>659.8</v>
      </c>
      <c r="F323" s="22">
        <f t="shared" si="93"/>
        <v>686.2</v>
      </c>
    </row>
    <row r="324" spans="1:6" ht="36">
      <c r="A324" s="50" t="s">
        <v>276</v>
      </c>
      <c r="B324" s="25" t="s">
        <v>51</v>
      </c>
      <c r="C324" s="24" t="s">
        <v>52</v>
      </c>
      <c r="D324" s="30">
        <f t="shared" si="93"/>
        <v>630.77800000000002</v>
      </c>
      <c r="E324" s="30">
        <f t="shared" si="93"/>
        <v>659.8</v>
      </c>
      <c r="F324" s="22">
        <f t="shared" si="93"/>
        <v>686.2</v>
      </c>
    </row>
    <row r="325" spans="1:6" ht="24">
      <c r="A325" s="50" t="s">
        <v>276</v>
      </c>
      <c r="B325" s="10" t="s">
        <v>53</v>
      </c>
      <c r="C325" s="12" t="s">
        <v>54</v>
      </c>
      <c r="D325" s="30">
        <v>630.77800000000002</v>
      </c>
      <c r="E325" s="30">
        <v>659.8</v>
      </c>
      <c r="F325" s="22">
        <v>686.2</v>
      </c>
    </row>
    <row r="326" spans="1:6" ht="36">
      <c r="A326" s="51" t="s">
        <v>278</v>
      </c>
      <c r="B326" s="10"/>
      <c r="C326" s="12" t="s">
        <v>279</v>
      </c>
      <c r="D326" s="30">
        <f>D327+D330+D333+D336+D342+D345+D339</f>
        <v>171923.55299999999</v>
      </c>
      <c r="E326" s="30">
        <f t="shared" ref="E326:F326" si="94">E327+E330+E333+E336+E342+E345+E339</f>
        <v>155009.889</v>
      </c>
      <c r="F326" s="30">
        <f t="shared" si="94"/>
        <v>158003.11200000002</v>
      </c>
    </row>
    <row r="327" spans="1:6" ht="60">
      <c r="A327" s="51" t="s">
        <v>280</v>
      </c>
      <c r="B327" s="10"/>
      <c r="C327" s="12" t="s">
        <v>281</v>
      </c>
      <c r="D327" s="30">
        <f t="shared" ref="D327:F328" si="95">D328</f>
        <v>22355.200000000001</v>
      </c>
      <c r="E327" s="30">
        <f t="shared" si="95"/>
        <v>23829.3</v>
      </c>
      <c r="F327" s="22">
        <f t="shared" si="95"/>
        <v>24782.5</v>
      </c>
    </row>
    <row r="328" spans="1:6" ht="36">
      <c r="A328" s="51" t="s">
        <v>280</v>
      </c>
      <c r="B328" s="25" t="s">
        <v>51</v>
      </c>
      <c r="C328" s="24" t="s">
        <v>52</v>
      </c>
      <c r="D328" s="22">
        <f t="shared" si="95"/>
        <v>22355.200000000001</v>
      </c>
      <c r="E328" s="22">
        <f t="shared" si="95"/>
        <v>23829.3</v>
      </c>
      <c r="F328" s="22">
        <f t="shared" si="95"/>
        <v>24782.5</v>
      </c>
    </row>
    <row r="329" spans="1:6" ht="24">
      <c r="A329" s="51" t="s">
        <v>280</v>
      </c>
      <c r="B329" s="10" t="s">
        <v>53</v>
      </c>
      <c r="C329" s="12" t="s">
        <v>54</v>
      </c>
      <c r="D329" s="22">
        <v>22355.200000000001</v>
      </c>
      <c r="E329" s="22">
        <v>23829.3</v>
      </c>
      <c r="F329" s="22">
        <v>24782.5</v>
      </c>
    </row>
    <row r="330" spans="1:6" ht="60">
      <c r="A330" s="51" t="s">
        <v>282</v>
      </c>
      <c r="B330" s="10"/>
      <c r="C330" s="12" t="s">
        <v>283</v>
      </c>
      <c r="D330" s="22">
        <f t="shared" ref="D330:F331" si="96">D331</f>
        <v>2483.9110000000001</v>
      </c>
      <c r="E330" s="22">
        <f t="shared" si="96"/>
        <v>2647.7</v>
      </c>
      <c r="F330" s="22">
        <f t="shared" si="96"/>
        <v>2753.6120000000001</v>
      </c>
    </row>
    <row r="331" spans="1:6" ht="36">
      <c r="A331" s="51" t="s">
        <v>282</v>
      </c>
      <c r="B331" s="25" t="s">
        <v>51</v>
      </c>
      <c r="C331" s="24" t="s">
        <v>52</v>
      </c>
      <c r="D331" s="30">
        <f t="shared" si="96"/>
        <v>2483.9110000000001</v>
      </c>
      <c r="E331" s="22">
        <f t="shared" si="96"/>
        <v>2647.7</v>
      </c>
      <c r="F331" s="22">
        <f t="shared" si="96"/>
        <v>2753.6120000000001</v>
      </c>
    </row>
    <row r="332" spans="1:6" ht="24">
      <c r="A332" s="51" t="s">
        <v>282</v>
      </c>
      <c r="B332" s="10" t="s">
        <v>53</v>
      </c>
      <c r="C332" s="12" t="s">
        <v>54</v>
      </c>
      <c r="D332" s="22">
        <v>2483.9110000000001</v>
      </c>
      <c r="E332" s="22">
        <v>2647.7</v>
      </c>
      <c r="F332" s="22">
        <v>2753.6120000000001</v>
      </c>
    </row>
    <row r="333" spans="1:6" ht="36">
      <c r="A333" s="51" t="s">
        <v>284</v>
      </c>
      <c r="B333" s="10"/>
      <c r="C333" s="12" t="s">
        <v>285</v>
      </c>
      <c r="D333" s="22">
        <f t="shared" ref="D333:F334" si="97">D334</f>
        <v>111230.39999999999</v>
      </c>
      <c r="E333" s="22">
        <f t="shared" si="97"/>
        <v>115679.6</v>
      </c>
      <c r="F333" s="22">
        <f t="shared" si="97"/>
        <v>117420.3</v>
      </c>
    </row>
    <row r="334" spans="1:6" ht="36">
      <c r="A334" s="51" t="s">
        <v>284</v>
      </c>
      <c r="B334" s="25" t="s">
        <v>51</v>
      </c>
      <c r="C334" s="24" t="s">
        <v>52</v>
      </c>
      <c r="D334" s="22">
        <f t="shared" si="97"/>
        <v>111230.39999999999</v>
      </c>
      <c r="E334" s="22">
        <f t="shared" si="97"/>
        <v>115679.6</v>
      </c>
      <c r="F334" s="22">
        <f t="shared" si="97"/>
        <v>117420.3</v>
      </c>
    </row>
    <row r="335" spans="1:6" ht="24">
      <c r="A335" s="51" t="s">
        <v>284</v>
      </c>
      <c r="B335" s="10" t="s">
        <v>53</v>
      </c>
      <c r="C335" s="12" t="s">
        <v>54</v>
      </c>
      <c r="D335" s="22">
        <v>111230.39999999999</v>
      </c>
      <c r="E335" s="22">
        <v>115679.6</v>
      </c>
      <c r="F335" s="22">
        <v>117420.3</v>
      </c>
    </row>
    <row r="336" spans="1:6" ht="36">
      <c r="A336" s="51" t="s">
        <v>286</v>
      </c>
      <c r="B336" s="10"/>
      <c r="C336" s="12" t="s">
        <v>287</v>
      </c>
      <c r="D336" s="22">
        <f t="shared" ref="D336:F337" si="98">D337</f>
        <v>12358.933999999999</v>
      </c>
      <c r="E336" s="22">
        <f t="shared" si="98"/>
        <v>12853.289000000001</v>
      </c>
      <c r="F336" s="22">
        <f t="shared" si="98"/>
        <v>13046.7</v>
      </c>
    </row>
    <row r="337" spans="1:6" ht="36">
      <c r="A337" s="51" t="s">
        <v>286</v>
      </c>
      <c r="B337" s="25" t="s">
        <v>51</v>
      </c>
      <c r="C337" s="24" t="s">
        <v>52</v>
      </c>
      <c r="D337" s="22">
        <f t="shared" si="98"/>
        <v>12358.933999999999</v>
      </c>
      <c r="E337" s="22">
        <f t="shared" si="98"/>
        <v>12853.289000000001</v>
      </c>
      <c r="F337" s="22">
        <f t="shared" si="98"/>
        <v>13046.7</v>
      </c>
    </row>
    <row r="338" spans="1:6" ht="24">
      <c r="A338" s="51" t="s">
        <v>286</v>
      </c>
      <c r="B338" s="10" t="s">
        <v>53</v>
      </c>
      <c r="C338" s="12" t="s">
        <v>54</v>
      </c>
      <c r="D338" s="22">
        <v>12358.933999999999</v>
      </c>
      <c r="E338" s="22">
        <v>12853.289000000001</v>
      </c>
      <c r="F338" s="22">
        <v>13046.7</v>
      </c>
    </row>
    <row r="339" spans="1:6" ht="36">
      <c r="A339" s="51" t="s">
        <v>288</v>
      </c>
      <c r="B339" s="10"/>
      <c r="C339" s="34" t="s">
        <v>289</v>
      </c>
      <c r="D339" s="22">
        <f t="shared" ref="D339:F340" si="99">D340</f>
        <v>2160.62</v>
      </c>
      <c r="E339" s="22">
        <f t="shared" si="99"/>
        <v>0</v>
      </c>
      <c r="F339" s="22">
        <f t="shared" si="99"/>
        <v>0</v>
      </c>
    </row>
    <row r="340" spans="1:6" ht="36">
      <c r="A340" s="51" t="s">
        <v>288</v>
      </c>
      <c r="B340" s="25" t="s">
        <v>51</v>
      </c>
      <c r="C340" s="24" t="s">
        <v>52</v>
      </c>
      <c r="D340" s="22">
        <f t="shared" si="99"/>
        <v>2160.62</v>
      </c>
      <c r="E340" s="22">
        <f t="shared" si="99"/>
        <v>0</v>
      </c>
      <c r="F340" s="22">
        <f t="shared" si="99"/>
        <v>0</v>
      </c>
    </row>
    <row r="341" spans="1:6" ht="24">
      <c r="A341" s="51" t="s">
        <v>288</v>
      </c>
      <c r="B341" s="10" t="s">
        <v>53</v>
      </c>
      <c r="C341" s="12" t="s">
        <v>54</v>
      </c>
      <c r="D341" s="22">
        <v>2160.62</v>
      </c>
      <c r="E341" s="22">
        <v>0</v>
      </c>
      <c r="F341" s="22">
        <v>0</v>
      </c>
    </row>
    <row r="342" spans="1:6" ht="72">
      <c r="A342" s="51" t="s">
        <v>290</v>
      </c>
      <c r="B342" s="10"/>
      <c r="C342" s="12" t="s">
        <v>291</v>
      </c>
      <c r="D342" s="22">
        <f t="shared" ref="D342:F343" si="100">D343</f>
        <v>2772.9059999999999</v>
      </c>
      <c r="E342" s="22">
        <f t="shared" si="100"/>
        <v>0</v>
      </c>
      <c r="F342" s="22">
        <f t="shared" si="100"/>
        <v>0</v>
      </c>
    </row>
    <row r="343" spans="1:6" ht="36">
      <c r="A343" s="51" t="s">
        <v>290</v>
      </c>
      <c r="B343" s="25" t="s">
        <v>51</v>
      </c>
      <c r="C343" s="24" t="s">
        <v>52</v>
      </c>
      <c r="D343" s="22">
        <f t="shared" si="100"/>
        <v>2772.9059999999999</v>
      </c>
      <c r="E343" s="22">
        <f t="shared" si="100"/>
        <v>0</v>
      </c>
      <c r="F343" s="22">
        <f t="shared" si="100"/>
        <v>0</v>
      </c>
    </row>
    <row r="344" spans="1:6" ht="24">
      <c r="A344" s="51" t="s">
        <v>290</v>
      </c>
      <c r="B344" s="10" t="s">
        <v>53</v>
      </c>
      <c r="C344" s="12" t="s">
        <v>54</v>
      </c>
      <c r="D344" s="22">
        <v>2772.9059999999999</v>
      </c>
      <c r="E344" s="22">
        <v>0</v>
      </c>
      <c r="F344" s="22">
        <v>0</v>
      </c>
    </row>
    <row r="345" spans="1:6" ht="60">
      <c r="A345" s="51" t="s">
        <v>292</v>
      </c>
      <c r="B345" s="10"/>
      <c r="C345" s="12" t="s">
        <v>293</v>
      </c>
      <c r="D345" s="22">
        <f t="shared" ref="D345:F346" si="101">D346</f>
        <v>18561.581999999999</v>
      </c>
      <c r="E345" s="22">
        <f t="shared" si="101"/>
        <v>0</v>
      </c>
      <c r="F345" s="22">
        <f t="shared" si="101"/>
        <v>0</v>
      </c>
    </row>
    <row r="346" spans="1:6" ht="36">
      <c r="A346" s="51" t="s">
        <v>292</v>
      </c>
      <c r="B346" s="25" t="s">
        <v>51</v>
      </c>
      <c r="C346" s="24" t="s">
        <v>52</v>
      </c>
      <c r="D346" s="22">
        <f t="shared" si="101"/>
        <v>18561.581999999999</v>
      </c>
      <c r="E346" s="22">
        <f t="shared" si="101"/>
        <v>0</v>
      </c>
      <c r="F346" s="22">
        <f t="shared" si="101"/>
        <v>0</v>
      </c>
    </row>
    <row r="347" spans="1:6" ht="24">
      <c r="A347" s="51" t="s">
        <v>292</v>
      </c>
      <c r="B347" s="10" t="s">
        <v>53</v>
      </c>
      <c r="C347" s="12" t="s">
        <v>54</v>
      </c>
      <c r="D347" s="30">
        <v>18561.581999999999</v>
      </c>
      <c r="E347" s="22">
        <v>0</v>
      </c>
      <c r="F347" s="22">
        <v>0</v>
      </c>
    </row>
    <row r="348" spans="1:6" ht="24">
      <c r="A348" s="18" t="s">
        <v>294</v>
      </c>
      <c r="B348" s="19"/>
      <c r="C348" s="20" t="s">
        <v>295</v>
      </c>
      <c r="D348" s="21">
        <f>D349+D357</f>
        <v>4908.8429999999998</v>
      </c>
      <c r="E348" s="21">
        <f t="shared" ref="E348:F348" si="102">E349+E357</f>
        <v>4334.3860000000004</v>
      </c>
      <c r="F348" s="21">
        <f t="shared" si="102"/>
        <v>4334.3860000000004</v>
      </c>
    </row>
    <row r="349" spans="1:6" ht="24">
      <c r="A349" s="9" t="s">
        <v>296</v>
      </c>
      <c r="B349" s="10"/>
      <c r="C349" s="12" t="s">
        <v>297</v>
      </c>
      <c r="D349" s="22">
        <f>D350</f>
        <v>2282.652</v>
      </c>
      <c r="E349" s="22">
        <f t="shared" ref="E349:F349" si="103">E350</f>
        <v>2283.9859999999999</v>
      </c>
      <c r="F349" s="22">
        <f t="shared" si="103"/>
        <v>2283.9859999999999</v>
      </c>
    </row>
    <row r="350" spans="1:6" ht="72">
      <c r="A350" s="9" t="s">
        <v>298</v>
      </c>
      <c r="B350" s="10"/>
      <c r="C350" s="12" t="s">
        <v>299</v>
      </c>
      <c r="D350" s="22">
        <f>D351+D354</f>
        <v>2282.652</v>
      </c>
      <c r="E350" s="22">
        <f>E351+E354</f>
        <v>2283.9859999999999</v>
      </c>
      <c r="F350" s="22">
        <f>F351+F354</f>
        <v>2283.9859999999999</v>
      </c>
    </row>
    <row r="351" spans="1:6" ht="108">
      <c r="A351" s="9" t="s">
        <v>300</v>
      </c>
      <c r="B351" s="10"/>
      <c r="C351" s="12" t="s">
        <v>301</v>
      </c>
      <c r="D351" s="22">
        <f t="shared" ref="D351:F352" si="104">D352</f>
        <v>1182.652</v>
      </c>
      <c r="E351" s="22">
        <f t="shared" si="104"/>
        <v>1183.9860000000001</v>
      </c>
      <c r="F351" s="22">
        <f t="shared" si="104"/>
        <v>1183.9860000000001</v>
      </c>
    </row>
    <row r="352" spans="1:6" ht="36">
      <c r="A352" s="9" t="s">
        <v>300</v>
      </c>
      <c r="B352" s="25" t="s">
        <v>51</v>
      </c>
      <c r="C352" s="24" t="s">
        <v>52</v>
      </c>
      <c r="D352" s="22">
        <f t="shared" si="104"/>
        <v>1182.652</v>
      </c>
      <c r="E352" s="22">
        <f t="shared" si="104"/>
        <v>1183.9860000000001</v>
      </c>
      <c r="F352" s="22">
        <f t="shared" si="104"/>
        <v>1183.9860000000001</v>
      </c>
    </row>
    <row r="353" spans="1:6">
      <c r="A353" s="9" t="s">
        <v>300</v>
      </c>
      <c r="B353" s="10" t="s">
        <v>53</v>
      </c>
      <c r="C353" s="12" t="s">
        <v>54</v>
      </c>
      <c r="D353" s="22">
        <v>1182.652</v>
      </c>
      <c r="E353" s="22">
        <v>1183.9860000000001</v>
      </c>
      <c r="F353" s="22">
        <v>1183.9860000000001</v>
      </c>
    </row>
    <row r="354" spans="1:6" ht="60">
      <c r="A354" s="9" t="s">
        <v>302</v>
      </c>
      <c r="B354" s="10"/>
      <c r="C354" s="12" t="s">
        <v>303</v>
      </c>
      <c r="D354" s="22">
        <f t="shared" ref="D354:F355" si="105">D355</f>
        <v>1100</v>
      </c>
      <c r="E354" s="22">
        <f t="shared" si="105"/>
        <v>1100</v>
      </c>
      <c r="F354" s="22">
        <f t="shared" si="105"/>
        <v>1100</v>
      </c>
    </row>
    <row r="355" spans="1:6" ht="72">
      <c r="A355" s="9" t="s">
        <v>302</v>
      </c>
      <c r="B355" s="25" t="s">
        <v>178</v>
      </c>
      <c r="C355" s="24" t="s">
        <v>179</v>
      </c>
      <c r="D355" s="22">
        <f t="shared" si="105"/>
        <v>1100</v>
      </c>
      <c r="E355" s="22">
        <f t="shared" si="105"/>
        <v>1100</v>
      </c>
      <c r="F355" s="22">
        <f t="shared" si="105"/>
        <v>1100</v>
      </c>
    </row>
    <row r="356" spans="1:6" ht="36">
      <c r="A356" s="9" t="s">
        <v>302</v>
      </c>
      <c r="B356" s="46">
        <v>123</v>
      </c>
      <c r="C356" s="34" t="s">
        <v>304</v>
      </c>
      <c r="D356" s="22">
        <v>1100</v>
      </c>
      <c r="E356" s="22">
        <v>1100</v>
      </c>
      <c r="F356" s="22">
        <v>1100</v>
      </c>
    </row>
    <row r="357" spans="1:6" ht="36">
      <c r="A357" s="9" t="s">
        <v>305</v>
      </c>
      <c r="B357" s="10"/>
      <c r="C357" s="12" t="s">
        <v>306</v>
      </c>
      <c r="D357" s="22">
        <f>D358+D371</f>
        <v>2626.1909999999998</v>
      </c>
      <c r="E357" s="22">
        <f>E358+E371</f>
        <v>2050.4</v>
      </c>
      <c r="F357" s="22">
        <f>F358+F371</f>
        <v>2050.4</v>
      </c>
    </row>
    <row r="358" spans="1:6" ht="48">
      <c r="A358" s="9" t="s">
        <v>307</v>
      </c>
      <c r="B358" s="10"/>
      <c r="C358" s="12" t="s">
        <v>308</v>
      </c>
      <c r="D358" s="22">
        <f>D359+D362+D365+D368</f>
        <v>2170.3339999999998</v>
      </c>
      <c r="E358" s="22">
        <f t="shared" ref="E358:F358" si="106">E359+E362+E365+E368</f>
        <v>2050.4</v>
      </c>
      <c r="F358" s="22">
        <f t="shared" si="106"/>
        <v>2050.4</v>
      </c>
    </row>
    <row r="359" spans="1:6" ht="72">
      <c r="A359" s="9" t="s">
        <v>309</v>
      </c>
      <c r="B359" s="10"/>
      <c r="C359" s="12" t="s">
        <v>310</v>
      </c>
      <c r="D359" s="22">
        <f t="shared" ref="D359:F360" si="107">D360</f>
        <v>1850.4</v>
      </c>
      <c r="E359" s="22">
        <f t="shared" si="107"/>
        <v>1850.4</v>
      </c>
      <c r="F359" s="22">
        <f t="shared" si="107"/>
        <v>1850.4</v>
      </c>
    </row>
    <row r="360" spans="1:6" ht="36">
      <c r="A360" s="9" t="s">
        <v>309</v>
      </c>
      <c r="B360" s="23" t="s">
        <v>25</v>
      </c>
      <c r="C360" s="24" t="s">
        <v>26</v>
      </c>
      <c r="D360" s="22">
        <f t="shared" si="107"/>
        <v>1850.4</v>
      </c>
      <c r="E360" s="22">
        <f t="shared" si="107"/>
        <v>1850.4</v>
      </c>
      <c r="F360" s="22">
        <f t="shared" si="107"/>
        <v>1850.4</v>
      </c>
    </row>
    <row r="361" spans="1:6" ht="24">
      <c r="A361" s="9" t="s">
        <v>309</v>
      </c>
      <c r="B361" s="10">
        <v>612</v>
      </c>
      <c r="C361" s="12" t="s">
        <v>34</v>
      </c>
      <c r="D361" s="22">
        <v>1850.4</v>
      </c>
      <c r="E361" s="22">
        <v>1850.4</v>
      </c>
      <c r="F361" s="22">
        <v>1850.4</v>
      </c>
    </row>
    <row r="362" spans="1:6" ht="48">
      <c r="A362" s="9" t="s">
        <v>311</v>
      </c>
      <c r="B362" s="10"/>
      <c r="C362" s="12" t="s">
        <v>312</v>
      </c>
      <c r="D362" s="22">
        <f t="shared" ref="D362:F363" si="108">D363</f>
        <v>200</v>
      </c>
      <c r="E362" s="22">
        <f t="shared" si="108"/>
        <v>200</v>
      </c>
      <c r="F362" s="22">
        <f t="shared" si="108"/>
        <v>200</v>
      </c>
    </row>
    <row r="363" spans="1:6" ht="36">
      <c r="A363" s="9" t="s">
        <v>311</v>
      </c>
      <c r="B363" s="25" t="s">
        <v>51</v>
      </c>
      <c r="C363" s="24" t="s">
        <v>52</v>
      </c>
      <c r="D363" s="22">
        <f t="shared" si="108"/>
        <v>200</v>
      </c>
      <c r="E363" s="22">
        <f t="shared" si="108"/>
        <v>200</v>
      </c>
      <c r="F363" s="22">
        <f t="shared" si="108"/>
        <v>200</v>
      </c>
    </row>
    <row r="364" spans="1:6">
      <c r="A364" s="9" t="s">
        <v>311</v>
      </c>
      <c r="B364" s="10" t="s">
        <v>53</v>
      </c>
      <c r="C364" s="12" t="s">
        <v>54</v>
      </c>
      <c r="D364" s="22">
        <v>200</v>
      </c>
      <c r="E364" s="22">
        <v>200</v>
      </c>
      <c r="F364" s="22">
        <v>200</v>
      </c>
    </row>
    <row r="365" spans="1:6" ht="36">
      <c r="A365" s="9" t="s">
        <v>313</v>
      </c>
      <c r="B365" s="10"/>
      <c r="C365" s="12" t="s">
        <v>314</v>
      </c>
      <c r="D365" s="22">
        <f>D366</f>
        <v>1.3340000000000001</v>
      </c>
      <c r="E365" s="22">
        <f t="shared" ref="E365:F365" si="109">E366</f>
        <v>0</v>
      </c>
      <c r="F365" s="22">
        <f t="shared" si="109"/>
        <v>0</v>
      </c>
    </row>
    <row r="366" spans="1:6">
      <c r="A366" s="9" t="s">
        <v>313</v>
      </c>
      <c r="B366" s="10">
        <v>500</v>
      </c>
      <c r="C366" s="12" t="s">
        <v>206</v>
      </c>
      <c r="D366" s="22">
        <f t="shared" ref="D366:F366" si="110">D367</f>
        <v>1.3340000000000001</v>
      </c>
      <c r="E366" s="22">
        <f t="shared" si="110"/>
        <v>0</v>
      </c>
      <c r="F366" s="22">
        <f t="shared" si="110"/>
        <v>0</v>
      </c>
    </row>
    <row r="367" spans="1:6">
      <c r="A367" s="9" t="s">
        <v>313</v>
      </c>
      <c r="B367" s="52" t="s">
        <v>207</v>
      </c>
      <c r="C367" s="53" t="s">
        <v>208</v>
      </c>
      <c r="D367" s="22">
        <v>1.3340000000000001</v>
      </c>
      <c r="E367" s="22">
        <v>0</v>
      </c>
      <c r="F367" s="22">
        <v>0</v>
      </c>
    </row>
    <row r="368" spans="1:6" ht="60">
      <c r="A368" s="9" t="s">
        <v>315</v>
      </c>
      <c r="B368" s="10"/>
      <c r="C368" s="12" t="s">
        <v>316</v>
      </c>
      <c r="D368" s="22">
        <f>D369</f>
        <v>118.6</v>
      </c>
      <c r="E368" s="22">
        <f t="shared" ref="E368:F368" si="111">E369</f>
        <v>0</v>
      </c>
      <c r="F368" s="22">
        <f t="shared" si="111"/>
        <v>0</v>
      </c>
    </row>
    <row r="369" spans="1:9">
      <c r="A369" s="9" t="s">
        <v>315</v>
      </c>
      <c r="B369" s="10">
        <v>500</v>
      </c>
      <c r="C369" s="12" t="s">
        <v>206</v>
      </c>
      <c r="D369" s="22">
        <f t="shared" ref="D369:F369" si="112">D370</f>
        <v>118.6</v>
      </c>
      <c r="E369" s="22">
        <f t="shared" si="112"/>
        <v>0</v>
      </c>
      <c r="F369" s="22">
        <f t="shared" si="112"/>
        <v>0</v>
      </c>
    </row>
    <row r="370" spans="1:9">
      <c r="A370" s="9" t="s">
        <v>315</v>
      </c>
      <c r="B370" s="52" t="s">
        <v>207</v>
      </c>
      <c r="C370" s="53" t="s">
        <v>208</v>
      </c>
      <c r="D370" s="22">
        <v>118.6</v>
      </c>
      <c r="E370" s="22">
        <v>0</v>
      </c>
      <c r="F370" s="22">
        <v>0</v>
      </c>
    </row>
    <row r="371" spans="1:9" ht="24">
      <c r="A371" s="9" t="s">
        <v>317</v>
      </c>
      <c r="B371" s="10"/>
      <c r="C371" s="12" t="s">
        <v>318</v>
      </c>
      <c r="D371" s="22">
        <f>D372+D375</f>
        <v>455.85699999999997</v>
      </c>
      <c r="E371" s="22">
        <f t="shared" ref="E371:F371" si="113">E372+E375</f>
        <v>0</v>
      </c>
      <c r="F371" s="22">
        <f t="shared" si="113"/>
        <v>0</v>
      </c>
    </row>
    <row r="372" spans="1:9" ht="72">
      <c r="A372" s="54" t="s">
        <v>319</v>
      </c>
      <c r="B372" s="9"/>
      <c r="C372" s="40" t="s">
        <v>320</v>
      </c>
      <c r="D372" s="22">
        <f>D373</f>
        <v>377.7</v>
      </c>
      <c r="E372" s="22">
        <f>E373</f>
        <v>0</v>
      </c>
      <c r="F372" s="22">
        <f>F373</f>
        <v>0</v>
      </c>
    </row>
    <row r="373" spans="1:9" ht="36">
      <c r="A373" s="54" t="s">
        <v>319</v>
      </c>
      <c r="B373" s="25" t="s">
        <v>25</v>
      </c>
      <c r="C373" s="24" t="s">
        <v>26</v>
      </c>
      <c r="D373" s="22">
        <f t="shared" ref="D373:F373" si="114">D374</f>
        <v>377.7</v>
      </c>
      <c r="E373" s="22">
        <f t="shared" si="114"/>
        <v>0</v>
      </c>
      <c r="F373" s="22">
        <f t="shared" si="114"/>
        <v>0</v>
      </c>
    </row>
    <row r="374" spans="1:9" ht="24">
      <c r="A374" s="54" t="s">
        <v>319</v>
      </c>
      <c r="B374" s="10">
        <v>612</v>
      </c>
      <c r="C374" s="12" t="s">
        <v>34</v>
      </c>
      <c r="D374" s="22">
        <v>377.7</v>
      </c>
      <c r="E374" s="22">
        <v>0</v>
      </c>
      <c r="F374" s="22">
        <v>0</v>
      </c>
    </row>
    <row r="375" spans="1:9" ht="72">
      <c r="A375" s="9" t="s">
        <v>321</v>
      </c>
      <c r="B375" s="10"/>
      <c r="C375" s="36" t="s">
        <v>322</v>
      </c>
      <c r="D375" s="22">
        <f t="shared" ref="D375:F376" si="115">D376</f>
        <v>78.156999999999996</v>
      </c>
      <c r="E375" s="22">
        <f t="shared" si="115"/>
        <v>0</v>
      </c>
      <c r="F375" s="22">
        <f t="shared" si="115"/>
        <v>0</v>
      </c>
    </row>
    <row r="376" spans="1:9" ht="36">
      <c r="A376" s="9" t="s">
        <v>321</v>
      </c>
      <c r="B376" s="25" t="s">
        <v>25</v>
      </c>
      <c r="C376" s="24" t="s">
        <v>26</v>
      </c>
      <c r="D376" s="22">
        <f t="shared" si="115"/>
        <v>78.156999999999996</v>
      </c>
      <c r="E376" s="22">
        <f t="shared" si="115"/>
        <v>0</v>
      </c>
      <c r="F376" s="22">
        <f t="shared" si="115"/>
        <v>0</v>
      </c>
    </row>
    <row r="377" spans="1:9" ht="24">
      <c r="A377" s="9" t="s">
        <v>321</v>
      </c>
      <c r="B377" s="10">
        <v>612</v>
      </c>
      <c r="C377" s="12" t="s">
        <v>34</v>
      </c>
      <c r="D377" s="22">
        <v>78.156999999999996</v>
      </c>
      <c r="E377" s="22">
        <v>0</v>
      </c>
      <c r="F377" s="22">
        <v>0</v>
      </c>
    </row>
    <row r="378" spans="1:9" ht="44.25" customHeight="1">
      <c r="A378" s="18" t="s">
        <v>323</v>
      </c>
      <c r="B378" s="19"/>
      <c r="C378" s="20" t="s">
        <v>324</v>
      </c>
      <c r="D378" s="21">
        <f>D379</f>
        <v>3603.0070000000001</v>
      </c>
      <c r="E378" s="21">
        <f>E379</f>
        <v>2669.5189999999998</v>
      </c>
      <c r="F378" s="21">
        <f>F379</f>
        <v>2669.5189999999998</v>
      </c>
    </row>
    <row r="379" spans="1:9" ht="48">
      <c r="A379" s="9" t="s">
        <v>325</v>
      </c>
      <c r="B379" s="10"/>
      <c r="C379" s="12" t="s">
        <v>326</v>
      </c>
      <c r="D379" s="22">
        <f>D380+D390</f>
        <v>3603.0070000000001</v>
      </c>
      <c r="E379" s="22">
        <f t="shared" ref="E379:F379" si="116">E380+E390</f>
        <v>2669.5189999999998</v>
      </c>
      <c r="F379" s="22">
        <f t="shared" si="116"/>
        <v>2669.5189999999998</v>
      </c>
    </row>
    <row r="380" spans="1:9" ht="36">
      <c r="A380" s="9" t="s">
        <v>327</v>
      </c>
      <c r="B380" s="10"/>
      <c r="C380" s="12" t="s">
        <v>328</v>
      </c>
      <c r="D380" s="22">
        <f>D381+D384+D387</f>
        <v>614.94799999999998</v>
      </c>
      <c r="E380" s="22">
        <f t="shared" ref="E380:F380" si="117">E381+E384+E387</f>
        <v>614.94799999999998</v>
      </c>
      <c r="F380" s="22">
        <f t="shared" si="117"/>
        <v>614.94799999999998</v>
      </c>
      <c r="I380" s="55"/>
    </row>
    <row r="381" spans="1:9" ht="48">
      <c r="A381" s="9" t="s">
        <v>329</v>
      </c>
      <c r="B381" s="10"/>
      <c r="C381" s="12" t="s">
        <v>330</v>
      </c>
      <c r="D381" s="22">
        <f t="shared" ref="D381:F382" si="118">D382</f>
        <v>160.916</v>
      </c>
      <c r="E381" s="22">
        <f t="shared" si="118"/>
        <v>160.916</v>
      </c>
      <c r="F381" s="22">
        <f t="shared" si="118"/>
        <v>160.916</v>
      </c>
      <c r="I381" s="56"/>
    </row>
    <row r="382" spans="1:9" ht="24">
      <c r="A382" s="9" t="s">
        <v>329</v>
      </c>
      <c r="B382" s="25" t="s">
        <v>55</v>
      </c>
      <c r="C382" s="24" t="s">
        <v>56</v>
      </c>
      <c r="D382" s="22">
        <f t="shared" si="118"/>
        <v>160.916</v>
      </c>
      <c r="E382" s="22">
        <f t="shared" si="118"/>
        <v>160.916</v>
      </c>
      <c r="F382" s="22">
        <f t="shared" si="118"/>
        <v>160.916</v>
      </c>
      <c r="I382" s="55"/>
    </row>
    <row r="383" spans="1:9" ht="24">
      <c r="A383" s="9" t="s">
        <v>329</v>
      </c>
      <c r="B383" s="10">
        <v>330</v>
      </c>
      <c r="C383" s="12" t="s">
        <v>331</v>
      </c>
      <c r="D383" s="22">
        <v>160.916</v>
      </c>
      <c r="E383" s="22">
        <v>160.916</v>
      </c>
      <c r="F383" s="22">
        <v>160.916</v>
      </c>
      <c r="I383" s="55"/>
    </row>
    <row r="384" spans="1:9" ht="51" customHeight="1">
      <c r="A384" s="9" t="s">
        <v>332</v>
      </c>
      <c r="B384" s="10"/>
      <c r="C384" s="12" t="s">
        <v>333</v>
      </c>
      <c r="D384" s="22">
        <f t="shared" ref="D384:F385" si="119">D385</f>
        <v>265</v>
      </c>
      <c r="E384" s="22">
        <f t="shared" si="119"/>
        <v>265</v>
      </c>
      <c r="F384" s="22">
        <f t="shared" si="119"/>
        <v>265</v>
      </c>
    </row>
    <row r="385" spans="1:6" ht="36">
      <c r="A385" s="9" t="s">
        <v>332</v>
      </c>
      <c r="B385" s="23" t="s">
        <v>25</v>
      </c>
      <c r="C385" s="24" t="s">
        <v>26</v>
      </c>
      <c r="D385" s="22">
        <f t="shared" si="119"/>
        <v>265</v>
      </c>
      <c r="E385" s="22">
        <f t="shared" si="119"/>
        <v>265</v>
      </c>
      <c r="F385" s="22">
        <f t="shared" si="119"/>
        <v>265</v>
      </c>
    </row>
    <row r="386" spans="1:6" ht="24">
      <c r="A386" s="9" t="s">
        <v>332</v>
      </c>
      <c r="B386" s="10">
        <v>633</v>
      </c>
      <c r="C386" s="12" t="s">
        <v>334</v>
      </c>
      <c r="D386" s="22">
        <v>265</v>
      </c>
      <c r="E386" s="22">
        <v>265</v>
      </c>
      <c r="F386" s="22">
        <v>265</v>
      </c>
    </row>
    <row r="387" spans="1:6" ht="36">
      <c r="A387" s="9" t="s">
        <v>335</v>
      </c>
      <c r="B387" s="10"/>
      <c r="C387" s="12" t="s">
        <v>336</v>
      </c>
      <c r="D387" s="30">
        <f>D388</f>
        <v>189.03200000000001</v>
      </c>
      <c r="E387" s="30">
        <f t="shared" ref="E387:F388" si="120">E388</f>
        <v>189.03200000000001</v>
      </c>
      <c r="F387" s="22">
        <f t="shared" si="120"/>
        <v>189.03200000000001</v>
      </c>
    </row>
    <row r="388" spans="1:6" ht="36">
      <c r="A388" s="9" t="s">
        <v>335</v>
      </c>
      <c r="B388" s="25" t="s">
        <v>51</v>
      </c>
      <c r="C388" s="24" t="s">
        <v>52</v>
      </c>
      <c r="D388" s="30">
        <f>D389</f>
        <v>189.03200000000001</v>
      </c>
      <c r="E388" s="30">
        <f t="shared" si="120"/>
        <v>189.03200000000001</v>
      </c>
      <c r="F388" s="22">
        <f t="shared" si="120"/>
        <v>189.03200000000001</v>
      </c>
    </row>
    <row r="389" spans="1:6" ht="27" customHeight="1">
      <c r="A389" s="9" t="s">
        <v>335</v>
      </c>
      <c r="B389" s="10" t="s">
        <v>53</v>
      </c>
      <c r="C389" s="12" t="s">
        <v>54</v>
      </c>
      <c r="D389" s="30">
        <v>189.03200000000001</v>
      </c>
      <c r="E389" s="30">
        <v>189.03200000000001</v>
      </c>
      <c r="F389" s="22">
        <v>189.03200000000001</v>
      </c>
    </row>
    <row r="390" spans="1:6" ht="27" customHeight="1">
      <c r="A390" s="9" t="s">
        <v>337</v>
      </c>
      <c r="B390" s="10"/>
      <c r="C390" s="12" t="s">
        <v>338</v>
      </c>
      <c r="D390" s="22">
        <f>D394+D397+D391</f>
        <v>2988.0590000000002</v>
      </c>
      <c r="E390" s="22">
        <f>E394+E397+E391</f>
        <v>2054.5709999999999</v>
      </c>
      <c r="F390" s="22">
        <f>F394+F397+F391</f>
        <v>2054.5709999999999</v>
      </c>
    </row>
    <row r="391" spans="1:6" ht="48">
      <c r="A391" s="9" t="s">
        <v>339</v>
      </c>
      <c r="B391" s="10"/>
      <c r="C391" s="12" t="s">
        <v>340</v>
      </c>
      <c r="D391" s="22">
        <f t="shared" ref="D391:F392" si="121">D392</f>
        <v>849.2</v>
      </c>
      <c r="E391" s="22">
        <f t="shared" si="121"/>
        <v>849.2</v>
      </c>
      <c r="F391" s="22">
        <f t="shared" si="121"/>
        <v>849.2</v>
      </c>
    </row>
    <row r="392" spans="1:6" ht="36">
      <c r="A392" s="9" t="s">
        <v>339</v>
      </c>
      <c r="B392" s="25" t="s">
        <v>25</v>
      </c>
      <c r="C392" s="24" t="s">
        <v>26</v>
      </c>
      <c r="D392" s="22">
        <f t="shared" si="121"/>
        <v>849.2</v>
      </c>
      <c r="E392" s="22">
        <f t="shared" si="121"/>
        <v>849.2</v>
      </c>
      <c r="F392" s="22">
        <f t="shared" si="121"/>
        <v>849.2</v>
      </c>
    </row>
    <row r="393" spans="1:6" ht="36">
      <c r="A393" s="9" t="s">
        <v>339</v>
      </c>
      <c r="B393" s="10">
        <v>633</v>
      </c>
      <c r="C393" s="12" t="s">
        <v>341</v>
      </c>
      <c r="D393" s="30">
        <v>849.2</v>
      </c>
      <c r="E393" s="30">
        <v>849.2</v>
      </c>
      <c r="F393" s="30">
        <v>849.2</v>
      </c>
    </row>
    <row r="394" spans="1:6" ht="48">
      <c r="A394" s="9" t="s">
        <v>342</v>
      </c>
      <c r="B394" s="10"/>
      <c r="C394" s="57" t="s">
        <v>343</v>
      </c>
      <c r="D394" s="22">
        <f t="shared" ref="D394:F395" si="122">D395</f>
        <v>1733.4880000000001</v>
      </c>
      <c r="E394" s="22">
        <f t="shared" si="122"/>
        <v>800</v>
      </c>
      <c r="F394" s="22">
        <f t="shared" si="122"/>
        <v>800</v>
      </c>
    </row>
    <row r="395" spans="1:6" ht="36">
      <c r="A395" s="9" t="s">
        <v>342</v>
      </c>
      <c r="B395" s="23" t="s">
        <v>25</v>
      </c>
      <c r="C395" s="24" t="s">
        <v>26</v>
      </c>
      <c r="D395" s="22">
        <f t="shared" si="122"/>
        <v>1733.4880000000001</v>
      </c>
      <c r="E395" s="22">
        <f t="shared" si="122"/>
        <v>800</v>
      </c>
      <c r="F395" s="22">
        <f t="shared" si="122"/>
        <v>800</v>
      </c>
    </row>
    <row r="396" spans="1:6" ht="36">
      <c r="A396" s="9" t="s">
        <v>342</v>
      </c>
      <c r="B396" s="10">
        <v>633</v>
      </c>
      <c r="C396" s="12" t="s">
        <v>341</v>
      </c>
      <c r="D396" s="22">
        <v>1733.4880000000001</v>
      </c>
      <c r="E396" s="22">
        <v>800</v>
      </c>
      <c r="F396" s="22">
        <v>800</v>
      </c>
    </row>
    <row r="397" spans="1:6" ht="48">
      <c r="A397" s="9" t="s">
        <v>344</v>
      </c>
      <c r="B397" s="10"/>
      <c r="C397" s="12" t="s">
        <v>345</v>
      </c>
      <c r="D397" s="22">
        <f t="shared" ref="D397:F398" si="123">D398</f>
        <v>405.37099999999998</v>
      </c>
      <c r="E397" s="22">
        <f t="shared" si="123"/>
        <v>405.37099999999998</v>
      </c>
      <c r="F397" s="22">
        <f t="shared" si="123"/>
        <v>405.37099999999998</v>
      </c>
    </row>
    <row r="398" spans="1:6" ht="36">
      <c r="A398" s="9" t="s">
        <v>344</v>
      </c>
      <c r="B398" s="25" t="s">
        <v>51</v>
      </c>
      <c r="C398" s="24" t="s">
        <v>52</v>
      </c>
      <c r="D398" s="22">
        <f t="shared" si="123"/>
        <v>405.37099999999998</v>
      </c>
      <c r="E398" s="22">
        <f t="shared" si="123"/>
        <v>405.37099999999998</v>
      </c>
      <c r="F398" s="22">
        <f t="shared" si="123"/>
        <v>405.37099999999998</v>
      </c>
    </row>
    <row r="399" spans="1:6">
      <c r="A399" s="9" t="s">
        <v>344</v>
      </c>
      <c r="B399" s="10" t="s">
        <v>53</v>
      </c>
      <c r="C399" s="12" t="s">
        <v>54</v>
      </c>
      <c r="D399" s="22">
        <v>405.37099999999998</v>
      </c>
      <c r="E399" s="22">
        <v>405.37099999999998</v>
      </c>
      <c r="F399" s="22">
        <v>405.37099999999998</v>
      </c>
    </row>
    <row r="400" spans="1:6" ht="23.25" customHeight="1">
      <c r="A400" s="18" t="s">
        <v>346</v>
      </c>
      <c r="B400" s="18"/>
      <c r="C400" s="20" t="s">
        <v>347</v>
      </c>
      <c r="D400" s="21">
        <f>D401</f>
        <v>12921.95</v>
      </c>
      <c r="E400" s="21">
        <f>E401</f>
        <v>6277.5010000000002</v>
      </c>
      <c r="F400" s="21">
        <f>F401</f>
        <v>6277.5010000000002</v>
      </c>
    </row>
    <row r="401" spans="1:6" ht="36">
      <c r="A401" s="9" t="s">
        <v>348</v>
      </c>
      <c r="B401" s="9"/>
      <c r="C401" s="12" t="s">
        <v>349</v>
      </c>
      <c r="D401" s="22">
        <f>D402+D419</f>
        <v>12921.95</v>
      </c>
      <c r="E401" s="22">
        <f>E402+E419</f>
        <v>6277.5010000000002</v>
      </c>
      <c r="F401" s="22">
        <f>F402+F419</f>
        <v>6277.5010000000002</v>
      </c>
    </row>
    <row r="402" spans="1:6" ht="84">
      <c r="A402" s="9" t="s">
        <v>350</v>
      </c>
      <c r="B402" s="9"/>
      <c r="C402" s="12" t="s">
        <v>351</v>
      </c>
      <c r="D402" s="22">
        <f>D403+D410+D406</f>
        <v>6340.6539999999995</v>
      </c>
      <c r="E402" s="22">
        <f>E403+E410+E406</f>
        <v>5162.5520000000006</v>
      </c>
      <c r="F402" s="22">
        <f>F403+F410+F406</f>
        <v>5162.5520000000006</v>
      </c>
    </row>
    <row r="403" spans="1:6" ht="36">
      <c r="A403" s="9" t="s">
        <v>352</v>
      </c>
      <c r="B403" s="9"/>
      <c r="C403" s="12" t="s">
        <v>353</v>
      </c>
      <c r="D403" s="22">
        <f t="shared" ref="D403:F404" si="124">D404</f>
        <v>695.53200000000004</v>
      </c>
      <c r="E403" s="22">
        <f t="shared" si="124"/>
        <v>705.33199999999999</v>
      </c>
      <c r="F403" s="22">
        <f t="shared" si="124"/>
        <v>705.33199999999999</v>
      </c>
    </row>
    <row r="404" spans="1:6" ht="36">
      <c r="A404" s="9" t="s">
        <v>352</v>
      </c>
      <c r="B404" s="25" t="s">
        <v>51</v>
      </c>
      <c r="C404" s="24" t="s">
        <v>52</v>
      </c>
      <c r="D404" s="22">
        <f t="shared" si="124"/>
        <v>695.53200000000004</v>
      </c>
      <c r="E404" s="22">
        <f t="shared" si="124"/>
        <v>705.33199999999999</v>
      </c>
      <c r="F404" s="22">
        <f t="shared" si="124"/>
        <v>705.33199999999999</v>
      </c>
    </row>
    <row r="405" spans="1:6">
      <c r="A405" s="9" t="s">
        <v>352</v>
      </c>
      <c r="B405" s="10" t="s">
        <v>53</v>
      </c>
      <c r="C405" s="12" t="s">
        <v>54</v>
      </c>
      <c r="D405" s="22">
        <v>695.53200000000004</v>
      </c>
      <c r="E405" s="22">
        <v>705.33199999999999</v>
      </c>
      <c r="F405" s="22">
        <v>705.33199999999999</v>
      </c>
    </row>
    <row r="406" spans="1:6" ht="36">
      <c r="A406" s="9" t="s">
        <v>354</v>
      </c>
      <c r="B406" s="9"/>
      <c r="C406" s="12" t="s">
        <v>171</v>
      </c>
      <c r="D406" s="22">
        <f>D407</f>
        <v>289.459</v>
      </c>
      <c r="E406" s="22">
        <f>E407</f>
        <v>189.459</v>
      </c>
      <c r="F406" s="22">
        <f>F407</f>
        <v>189.459</v>
      </c>
    </row>
    <row r="407" spans="1:6" ht="72">
      <c r="A407" s="9" t="s">
        <v>354</v>
      </c>
      <c r="B407" s="25" t="s">
        <v>178</v>
      </c>
      <c r="C407" s="24" t="s">
        <v>179</v>
      </c>
      <c r="D407" s="22">
        <f>D408+D409</f>
        <v>289.459</v>
      </c>
      <c r="E407" s="22">
        <f>E408+E409</f>
        <v>189.459</v>
      </c>
      <c r="F407" s="22">
        <f>F408+F409</f>
        <v>189.459</v>
      </c>
    </row>
    <row r="408" spans="1:6">
      <c r="A408" s="9" t="s">
        <v>354</v>
      </c>
      <c r="B408" s="45" t="s">
        <v>193</v>
      </c>
      <c r="C408" s="29" t="s">
        <v>194</v>
      </c>
      <c r="D408" s="22">
        <v>222.31399999999999</v>
      </c>
      <c r="E408" s="22">
        <v>145.51400000000001</v>
      </c>
      <c r="F408" s="22">
        <v>145.51400000000001</v>
      </c>
    </row>
    <row r="409" spans="1:6" ht="48">
      <c r="A409" s="9" t="s">
        <v>354</v>
      </c>
      <c r="B409" s="45">
        <v>119</v>
      </c>
      <c r="C409" s="29" t="s">
        <v>195</v>
      </c>
      <c r="D409" s="22">
        <v>67.144999999999996</v>
      </c>
      <c r="E409" s="22">
        <v>43.945</v>
      </c>
      <c r="F409" s="22">
        <v>43.945</v>
      </c>
    </row>
    <row r="410" spans="1:6" ht="24">
      <c r="A410" s="9" t="s">
        <v>355</v>
      </c>
      <c r="B410" s="9"/>
      <c r="C410" s="58" t="s">
        <v>356</v>
      </c>
      <c r="D410" s="22">
        <f>D411+D414+D417</f>
        <v>5355.6629999999996</v>
      </c>
      <c r="E410" s="22">
        <f>E411+E414+E417</f>
        <v>4267.7610000000004</v>
      </c>
      <c r="F410" s="22">
        <f>F411+F414+F417</f>
        <v>4267.7610000000004</v>
      </c>
    </row>
    <row r="411" spans="1:6" ht="72">
      <c r="A411" s="9" t="s">
        <v>355</v>
      </c>
      <c r="B411" s="25" t="s">
        <v>178</v>
      </c>
      <c r="C411" s="24" t="s">
        <v>179</v>
      </c>
      <c r="D411" s="22">
        <f>D412+D413</f>
        <v>4124.5129999999999</v>
      </c>
      <c r="E411" s="22">
        <f>E412+E413</f>
        <v>3750.9880000000003</v>
      </c>
      <c r="F411" s="22">
        <f>F412+F413</f>
        <v>3750.9880000000003</v>
      </c>
    </row>
    <row r="412" spans="1:6">
      <c r="A412" s="9" t="s">
        <v>355</v>
      </c>
      <c r="B412" s="45" t="s">
        <v>193</v>
      </c>
      <c r="C412" s="29" t="s">
        <v>194</v>
      </c>
      <c r="D412" s="22">
        <v>3167.828</v>
      </c>
      <c r="E412" s="22">
        <v>2880.9430000000002</v>
      </c>
      <c r="F412" s="22">
        <v>2880.9430000000002</v>
      </c>
    </row>
    <row r="413" spans="1:6" ht="48">
      <c r="A413" s="9" t="s">
        <v>355</v>
      </c>
      <c r="B413" s="45">
        <v>119</v>
      </c>
      <c r="C413" s="29" t="s">
        <v>195</v>
      </c>
      <c r="D413" s="22">
        <v>956.68499999999995</v>
      </c>
      <c r="E413" s="22">
        <v>870.04499999999996</v>
      </c>
      <c r="F413" s="22">
        <v>870.04499999999996</v>
      </c>
    </row>
    <row r="414" spans="1:6" ht="36">
      <c r="A414" s="9" t="s">
        <v>355</v>
      </c>
      <c r="B414" s="25" t="s">
        <v>51</v>
      </c>
      <c r="C414" s="24" t="s">
        <v>52</v>
      </c>
      <c r="D414" s="22">
        <f>D415+D416</f>
        <v>1222.7049999999999</v>
      </c>
      <c r="E414" s="22">
        <f>E415+E416</f>
        <v>508.32800000000003</v>
      </c>
      <c r="F414" s="22">
        <f>F415+F416</f>
        <v>508.32800000000003</v>
      </c>
    </row>
    <row r="415" spans="1:6">
      <c r="A415" s="9" t="s">
        <v>355</v>
      </c>
      <c r="B415" s="10" t="s">
        <v>53</v>
      </c>
      <c r="C415" s="12" t="s">
        <v>54</v>
      </c>
      <c r="D415" s="22">
        <v>992.65</v>
      </c>
      <c r="E415" s="22">
        <v>313.27300000000002</v>
      </c>
      <c r="F415" s="22">
        <v>313.27300000000002</v>
      </c>
    </row>
    <row r="416" spans="1:6">
      <c r="A416" s="9" t="s">
        <v>355</v>
      </c>
      <c r="B416" s="10">
        <v>247</v>
      </c>
      <c r="C416" s="12" t="s">
        <v>357</v>
      </c>
      <c r="D416" s="22">
        <v>230.05500000000001</v>
      </c>
      <c r="E416" s="22">
        <v>195.05500000000001</v>
      </c>
      <c r="F416" s="22">
        <v>195.05500000000001</v>
      </c>
    </row>
    <row r="417" spans="1:6">
      <c r="A417" s="9" t="s">
        <v>355</v>
      </c>
      <c r="B417" s="10" t="s">
        <v>358</v>
      </c>
      <c r="C417" s="12" t="s">
        <v>359</v>
      </c>
      <c r="D417" s="22">
        <f>D418</f>
        <v>8.4450000000000003</v>
      </c>
      <c r="E417" s="22">
        <f>E418</f>
        <v>8.4450000000000003</v>
      </c>
      <c r="F417" s="22">
        <f>F418</f>
        <v>8.4450000000000003</v>
      </c>
    </row>
    <row r="418" spans="1:6" ht="24">
      <c r="A418" s="9" t="s">
        <v>355</v>
      </c>
      <c r="B418" s="10">
        <v>851</v>
      </c>
      <c r="C418" s="12" t="s">
        <v>360</v>
      </c>
      <c r="D418" s="22">
        <v>8.4450000000000003</v>
      </c>
      <c r="E418" s="22">
        <v>8.4450000000000003</v>
      </c>
      <c r="F418" s="22">
        <v>8.4450000000000003</v>
      </c>
    </row>
    <row r="419" spans="1:6" ht="24">
      <c r="A419" s="9" t="s">
        <v>361</v>
      </c>
      <c r="B419" s="9"/>
      <c r="C419" s="12" t="s">
        <v>362</v>
      </c>
      <c r="D419" s="22">
        <f>D420</f>
        <v>6581.2960000000003</v>
      </c>
      <c r="E419" s="22">
        <f t="shared" ref="E419:F419" si="125">E420</f>
        <v>1114.9490000000001</v>
      </c>
      <c r="F419" s="22">
        <f t="shared" si="125"/>
        <v>1114.9490000000001</v>
      </c>
    </row>
    <row r="420" spans="1:6" ht="24">
      <c r="A420" s="9" t="s">
        <v>363</v>
      </c>
      <c r="B420" s="9"/>
      <c r="C420" s="12" t="s">
        <v>364</v>
      </c>
      <c r="D420" s="22">
        <f t="shared" ref="D420:F421" si="126">D421</f>
        <v>6581.2960000000003</v>
      </c>
      <c r="E420" s="22">
        <f t="shared" si="126"/>
        <v>1114.9490000000001</v>
      </c>
      <c r="F420" s="22">
        <f t="shared" si="126"/>
        <v>1114.9490000000001</v>
      </c>
    </row>
    <row r="421" spans="1:6" ht="24">
      <c r="A421" s="9" t="s">
        <v>363</v>
      </c>
      <c r="B421" s="25" t="s">
        <v>55</v>
      </c>
      <c r="C421" s="24" t="s">
        <v>56</v>
      </c>
      <c r="D421" s="22">
        <f t="shared" si="126"/>
        <v>6581.2960000000003</v>
      </c>
      <c r="E421" s="22">
        <f t="shared" si="126"/>
        <v>1114.9490000000001</v>
      </c>
      <c r="F421" s="22">
        <f t="shared" si="126"/>
        <v>1114.9490000000001</v>
      </c>
    </row>
    <row r="422" spans="1:6">
      <c r="A422" s="9" t="s">
        <v>363</v>
      </c>
      <c r="B422" s="10" t="s">
        <v>365</v>
      </c>
      <c r="C422" s="12" t="s">
        <v>366</v>
      </c>
      <c r="D422" s="22">
        <v>6581.2960000000003</v>
      </c>
      <c r="E422" s="22">
        <v>1114.9490000000001</v>
      </c>
      <c r="F422" s="22">
        <v>1114.9490000000001</v>
      </c>
    </row>
    <row r="423" spans="1:6" ht="49.5" customHeight="1">
      <c r="A423" s="18" t="s">
        <v>367</v>
      </c>
      <c r="B423" s="19"/>
      <c r="C423" s="59" t="s">
        <v>368</v>
      </c>
      <c r="D423" s="21">
        <f>D424+D437</f>
        <v>34929.487999999998</v>
      </c>
      <c r="E423" s="21">
        <f t="shared" ref="E423:F423" si="127">E424+E437</f>
        <v>4800.17</v>
      </c>
      <c r="F423" s="21">
        <f t="shared" si="127"/>
        <v>4800.17</v>
      </c>
    </row>
    <row r="424" spans="1:6" ht="60">
      <c r="A424" s="9" t="s">
        <v>369</v>
      </c>
      <c r="B424" s="10"/>
      <c r="C424" s="12" t="s">
        <v>370</v>
      </c>
      <c r="D424" s="22">
        <f>D425+D433</f>
        <v>4893.4809999999998</v>
      </c>
      <c r="E424" s="22">
        <f>E425+E433</f>
        <v>4800.17</v>
      </c>
      <c r="F424" s="22">
        <f>F425+F433</f>
        <v>4800.17</v>
      </c>
    </row>
    <row r="425" spans="1:6" ht="60">
      <c r="A425" s="9" t="s">
        <v>371</v>
      </c>
      <c r="B425" s="10"/>
      <c r="C425" s="12" t="s">
        <v>372</v>
      </c>
      <c r="D425" s="30">
        <f>D426+D429</f>
        <v>4593.4809999999998</v>
      </c>
      <c r="E425" s="30">
        <f>E426+E429</f>
        <v>4500.17</v>
      </c>
      <c r="F425" s="22">
        <f>F426+F429</f>
        <v>4500.17</v>
      </c>
    </row>
    <row r="426" spans="1:6" ht="36">
      <c r="A426" s="9" t="s">
        <v>373</v>
      </c>
      <c r="B426" s="10"/>
      <c r="C426" s="12" t="s">
        <v>374</v>
      </c>
      <c r="D426" s="30">
        <f t="shared" ref="D426:F427" si="128">D427</f>
        <v>300</v>
      </c>
      <c r="E426" s="30">
        <f t="shared" si="128"/>
        <v>327</v>
      </c>
      <c r="F426" s="30">
        <f t="shared" si="128"/>
        <v>327</v>
      </c>
    </row>
    <row r="427" spans="1:6" ht="36">
      <c r="A427" s="9" t="s">
        <v>373</v>
      </c>
      <c r="B427" s="25" t="s">
        <v>51</v>
      </c>
      <c r="C427" s="24" t="s">
        <v>52</v>
      </c>
      <c r="D427" s="30">
        <f t="shared" si="128"/>
        <v>300</v>
      </c>
      <c r="E427" s="30">
        <f t="shared" si="128"/>
        <v>327</v>
      </c>
      <c r="F427" s="30">
        <f t="shared" si="128"/>
        <v>327</v>
      </c>
    </row>
    <row r="428" spans="1:6">
      <c r="A428" s="9" t="s">
        <v>373</v>
      </c>
      <c r="B428" s="10" t="s">
        <v>53</v>
      </c>
      <c r="C428" s="12" t="s">
        <v>54</v>
      </c>
      <c r="D428" s="30">
        <v>300</v>
      </c>
      <c r="E428" s="30">
        <v>327</v>
      </c>
      <c r="F428" s="30">
        <v>327</v>
      </c>
    </row>
    <row r="429" spans="1:6" ht="24">
      <c r="A429" s="9" t="s">
        <v>375</v>
      </c>
      <c r="B429" s="10"/>
      <c r="C429" s="12" t="s">
        <v>376</v>
      </c>
      <c r="D429" s="30">
        <f>D430</f>
        <v>4293.4809999999998</v>
      </c>
      <c r="E429" s="30">
        <f>E430</f>
        <v>4173.17</v>
      </c>
      <c r="F429" s="30">
        <f>F430</f>
        <v>4173.17</v>
      </c>
    </row>
    <row r="430" spans="1:6" ht="72">
      <c r="A430" s="9" t="s">
        <v>375</v>
      </c>
      <c r="B430" s="25" t="s">
        <v>178</v>
      </c>
      <c r="C430" s="24" t="s">
        <v>179</v>
      </c>
      <c r="D430" s="30">
        <f>D431+D432</f>
        <v>4293.4809999999998</v>
      </c>
      <c r="E430" s="30">
        <f>E431+E432</f>
        <v>4173.17</v>
      </c>
      <c r="F430" s="30">
        <f>F431+F432</f>
        <v>4173.17</v>
      </c>
    </row>
    <row r="431" spans="1:6">
      <c r="A431" s="9" t="s">
        <v>375</v>
      </c>
      <c r="B431" s="45" t="s">
        <v>193</v>
      </c>
      <c r="C431" s="29" t="s">
        <v>194</v>
      </c>
      <c r="D431" s="30">
        <v>3297.605</v>
      </c>
      <c r="E431" s="30">
        <v>3205.2</v>
      </c>
      <c r="F431" s="30">
        <v>3205.2</v>
      </c>
    </row>
    <row r="432" spans="1:6" ht="48">
      <c r="A432" s="9" t="s">
        <v>375</v>
      </c>
      <c r="B432" s="45">
        <v>119</v>
      </c>
      <c r="C432" s="29" t="s">
        <v>195</v>
      </c>
      <c r="D432" s="30">
        <v>995.87599999999998</v>
      </c>
      <c r="E432" s="30">
        <v>967.97</v>
      </c>
      <c r="F432" s="30">
        <v>967.97</v>
      </c>
    </row>
    <row r="433" spans="1:6" ht="36">
      <c r="A433" s="9" t="s">
        <v>377</v>
      </c>
      <c r="B433" s="45"/>
      <c r="C433" s="29" t="s">
        <v>378</v>
      </c>
      <c r="D433" s="30">
        <f>D434</f>
        <v>300</v>
      </c>
      <c r="E433" s="30">
        <f>E434</f>
        <v>300</v>
      </c>
      <c r="F433" s="30">
        <f>F434</f>
        <v>300</v>
      </c>
    </row>
    <row r="434" spans="1:6" ht="60">
      <c r="A434" s="9" t="s">
        <v>379</v>
      </c>
      <c r="B434" s="10"/>
      <c r="C434" s="29" t="s">
        <v>380</v>
      </c>
      <c r="D434" s="30">
        <f t="shared" ref="D434:F435" si="129">D435</f>
        <v>300</v>
      </c>
      <c r="E434" s="30">
        <f t="shared" si="129"/>
        <v>300</v>
      </c>
      <c r="F434" s="30">
        <f t="shared" si="129"/>
        <v>300</v>
      </c>
    </row>
    <row r="435" spans="1:6" ht="36">
      <c r="A435" s="9" t="s">
        <v>379</v>
      </c>
      <c r="B435" s="25" t="s">
        <v>51</v>
      </c>
      <c r="C435" s="24" t="s">
        <v>52</v>
      </c>
      <c r="D435" s="30">
        <v>300</v>
      </c>
      <c r="E435" s="30">
        <f t="shared" si="129"/>
        <v>300</v>
      </c>
      <c r="F435" s="30">
        <f t="shared" si="129"/>
        <v>300</v>
      </c>
    </row>
    <row r="436" spans="1:6">
      <c r="A436" s="9" t="s">
        <v>379</v>
      </c>
      <c r="B436" s="10" t="s">
        <v>53</v>
      </c>
      <c r="C436" s="12" t="s">
        <v>54</v>
      </c>
      <c r="D436" s="30">
        <v>300</v>
      </c>
      <c r="E436" s="30">
        <v>300</v>
      </c>
      <c r="F436" s="30">
        <v>300</v>
      </c>
    </row>
    <row r="437" spans="1:6" ht="48">
      <c r="A437" s="9" t="s">
        <v>381</v>
      </c>
      <c r="B437" s="10"/>
      <c r="C437" s="12" t="s">
        <v>382</v>
      </c>
      <c r="D437" s="22">
        <f>D438</f>
        <v>30036.006999999998</v>
      </c>
      <c r="E437" s="22">
        <f t="shared" ref="E437:F437" si="130">E438</f>
        <v>0</v>
      </c>
      <c r="F437" s="22">
        <f t="shared" si="130"/>
        <v>0</v>
      </c>
    </row>
    <row r="438" spans="1:6" ht="48">
      <c r="A438" s="9" t="s">
        <v>383</v>
      </c>
      <c r="B438" s="10"/>
      <c r="C438" s="12" t="s">
        <v>384</v>
      </c>
      <c r="D438" s="22">
        <f>D439+D442+D445+D449+D453</f>
        <v>30036.006999999998</v>
      </c>
      <c r="E438" s="22">
        <f t="shared" ref="E438:F438" si="131">E439+E442+E445+E449+E453</f>
        <v>0</v>
      </c>
      <c r="F438" s="22">
        <f t="shared" si="131"/>
        <v>0</v>
      </c>
    </row>
    <row r="439" spans="1:6" ht="36">
      <c r="A439" s="9" t="s">
        <v>385</v>
      </c>
      <c r="B439" s="10"/>
      <c r="C439" s="12" t="s">
        <v>386</v>
      </c>
      <c r="D439" s="22">
        <f>D440</f>
        <v>3151.52</v>
      </c>
      <c r="E439" s="22">
        <f t="shared" ref="E439:F440" si="132">E440</f>
        <v>0</v>
      </c>
      <c r="F439" s="22">
        <f t="shared" si="132"/>
        <v>0</v>
      </c>
    </row>
    <row r="440" spans="1:6" ht="36">
      <c r="A440" s="9" t="s">
        <v>385</v>
      </c>
      <c r="B440" s="23" t="s">
        <v>25</v>
      </c>
      <c r="C440" s="29" t="s">
        <v>66</v>
      </c>
      <c r="D440" s="22">
        <f>D441</f>
        <v>3151.52</v>
      </c>
      <c r="E440" s="22">
        <f t="shared" si="132"/>
        <v>0</v>
      </c>
      <c r="F440" s="22">
        <f t="shared" si="132"/>
        <v>0</v>
      </c>
    </row>
    <row r="441" spans="1:6" ht="24">
      <c r="A441" s="9" t="s">
        <v>385</v>
      </c>
      <c r="B441" s="10">
        <v>612</v>
      </c>
      <c r="C441" s="12" t="s">
        <v>34</v>
      </c>
      <c r="D441" s="22">
        <v>3151.52</v>
      </c>
      <c r="E441" s="22">
        <v>0</v>
      </c>
      <c r="F441" s="22">
        <v>0</v>
      </c>
    </row>
    <row r="442" spans="1:6" ht="36">
      <c r="A442" s="9" t="s">
        <v>387</v>
      </c>
      <c r="B442" s="10"/>
      <c r="C442" s="12" t="s">
        <v>388</v>
      </c>
      <c r="D442" s="22">
        <f t="shared" ref="D442:F443" si="133">D443</f>
        <v>3501.9009999999998</v>
      </c>
      <c r="E442" s="22">
        <f t="shared" si="133"/>
        <v>0</v>
      </c>
      <c r="F442" s="22">
        <f t="shared" si="133"/>
        <v>0</v>
      </c>
    </row>
    <row r="443" spans="1:6" ht="36">
      <c r="A443" s="9" t="s">
        <v>387</v>
      </c>
      <c r="B443" s="23" t="s">
        <v>25</v>
      </c>
      <c r="C443" s="24" t="s">
        <v>26</v>
      </c>
      <c r="D443" s="22">
        <f t="shared" si="133"/>
        <v>3501.9009999999998</v>
      </c>
      <c r="E443" s="22">
        <f t="shared" si="133"/>
        <v>0</v>
      </c>
      <c r="F443" s="22">
        <f t="shared" si="133"/>
        <v>0</v>
      </c>
    </row>
    <row r="444" spans="1:6" ht="24">
      <c r="A444" s="9" t="s">
        <v>387</v>
      </c>
      <c r="B444" s="10">
        <v>612</v>
      </c>
      <c r="C444" s="12" t="s">
        <v>34</v>
      </c>
      <c r="D444" s="22">
        <v>3501.9009999999998</v>
      </c>
      <c r="E444" s="22">
        <v>0</v>
      </c>
      <c r="F444" s="22">
        <v>0</v>
      </c>
    </row>
    <row r="445" spans="1:6" ht="60">
      <c r="A445" s="9" t="s">
        <v>389</v>
      </c>
      <c r="B445" s="46"/>
      <c r="C445" s="34" t="s">
        <v>390</v>
      </c>
      <c r="D445" s="22">
        <f t="shared" ref="D445:F445" si="134">D446</f>
        <v>13447.295999999998</v>
      </c>
      <c r="E445" s="22">
        <f t="shared" si="134"/>
        <v>0</v>
      </c>
      <c r="F445" s="22">
        <f t="shared" si="134"/>
        <v>0</v>
      </c>
    </row>
    <row r="446" spans="1:6" ht="36">
      <c r="A446" s="9" t="s">
        <v>389</v>
      </c>
      <c r="B446" s="23" t="s">
        <v>25</v>
      </c>
      <c r="C446" s="24" t="s">
        <v>26</v>
      </c>
      <c r="D446" s="22">
        <f>D448+D447</f>
        <v>13447.295999999998</v>
      </c>
      <c r="E446" s="22">
        <f>E448</f>
        <v>0</v>
      </c>
      <c r="F446" s="22">
        <f>F448</f>
        <v>0</v>
      </c>
    </row>
    <row r="447" spans="1:6" ht="60">
      <c r="A447" s="9" t="s">
        <v>389</v>
      </c>
      <c r="B447" s="10" t="s">
        <v>31</v>
      </c>
      <c r="C447" s="12" t="s">
        <v>28</v>
      </c>
      <c r="D447" s="22">
        <v>10959.97</v>
      </c>
      <c r="E447" s="22">
        <v>0</v>
      </c>
      <c r="F447" s="22">
        <v>0</v>
      </c>
    </row>
    <row r="448" spans="1:6" ht="24">
      <c r="A448" s="9" t="s">
        <v>389</v>
      </c>
      <c r="B448" s="10">
        <v>612</v>
      </c>
      <c r="C448" s="12" t="s">
        <v>34</v>
      </c>
      <c r="D448" s="22">
        <v>2487.326</v>
      </c>
      <c r="E448" s="22">
        <v>0</v>
      </c>
      <c r="F448" s="22">
        <v>0</v>
      </c>
    </row>
    <row r="449" spans="1:6" ht="60">
      <c r="A449" s="9" t="s">
        <v>391</v>
      </c>
      <c r="B449" s="46"/>
      <c r="C449" s="36" t="s">
        <v>392</v>
      </c>
      <c r="D449" s="22">
        <f t="shared" ref="D449:F449" si="135">D450</f>
        <v>9558.7010000000009</v>
      </c>
      <c r="E449" s="22">
        <f t="shared" si="135"/>
        <v>0</v>
      </c>
      <c r="F449" s="22">
        <f t="shared" si="135"/>
        <v>0</v>
      </c>
    </row>
    <row r="450" spans="1:6" ht="36">
      <c r="A450" s="9" t="s">
        <v>391</v>
      </c>
      <c r="B450" s="23" t="s">
        <v>25</v>
      </c>
      <c r="C450" s="24" t="s">
        <v>26</v>
      </c>
      <c r="D450" s="22">
        <f>D451+D452</f>
        <v>9558.7010000000009</v>
      </c>
      <c r="E450" s="22">
        <f>E451+E452</f>
        <v>0</v>
      </c>
      <c r="F450" s="22">
        <f>F451+F452</f>
        <v>0</v>
      </c>
    </row>
    <row r="451" spans="1:6" ht="60">
      <c r="A451" s="9" t="s">
        <v>391</v>
      </c>
      <c r="B451" s="10" t="s">
        <v>31</v>
      </c>
      <c r="C451" s="12" t="s">
        <v>28</v>
      </c>
      <c r="D451" s="22">
        <v>5522.16</v>
      </c>
      <c r="E451" s="22">
        <v>0</v>
      </c>
      <c r="F451" s="22">
        <v>0</v>
      </c>
    </row>
    <row r="452" spans="1:6" ht="24">
      <c r="A452" s="9" t="s">
        <v>391</v>
      </c>
      <c r="B452" s="10">
        <v>612</v>
      </c>
      <c r="C452" s="12" t="s">
        <v>34</v>
      </c>
      <c r="D452" s="22">
        <v>4036.5410000000002</v>
      </c>
      <c r="E452" s="22">
        <v>0</v>
      </c>
      <c r="F452" s="22">
        <v>0</v>
      </c>
    </row>
    <row r="453" spans="1:6" ht="60">
      <c r="A453" s="9" t="s">
        <v>393</v>
      </c>
      <c r="B453" s="46"/>
      <c r="C453" s="36" t="s">
        <v>394</v>
      </c>
      <c r="D453" s="22">
        <f t="shared" ref="D453:F454" si="136">D454</f>
        <v>376.589</v>
      </c>
      <c r="E453" s="22">
        <f t="shared" si="136"/>
        <v>0</v>
      </c>
      <c r="F453" s="22">
        <f t="shared" si="136"/>
        <v>0</v>
      </c>
    </row>
    <row r="454" spans="1:6" ht="36">
      <c r="A454" s="9" t="s">
        <v>393</v>
      </c>
      <c r="B454" s="23" t="s">
        <v>25</v>
      </c>
      <c r="C454" s="24" t="s">
        <v>26</v>
      </c>
      <c r="D454" s="22">
        <f t="shared" si="136"/>
        <v>376.589</v>
      </c>
      <c r="E454" s="22">
        <f t="shared" si="136"/>
        <v>0</v>
      </c>
      <c r="F454" s="22">
        <f t="shared" si="136"/>
        <v>0</v>
      </c>
    </row>
    <row r="455" spans="1:6" ht="24">
      <c r="A455" s="9" t="s">
        <v>393</v>
      </c>
      <c r="B455" s="10">
        <v>612</v>
      </c>
      <c r="C455" s="12" t="s">
        <v>34</v>
      </c>
      <c r="D455" s="22">
        <v>376.589</v>
      </c>
      <c r="E455" s="22">
        <v>0</v>
      </c>
      <c r="F455" s="22">
        <v>0</v>
      </c>
    </row>
    <row r="456" spans="1:6" ht="36">
      <c r="A456" s="60" t="s">
        <v>395</v>
      </c>
      <c r="B456" s="19"/>
      <c r="C456" s="20" t="s">
        <v>396</v>
      </c>
      <c r="D456" s="21">
        <f>D457</f>
        <v>0</v>
      </c>
      <c r="E456" s="21">
        <f>E457</f>
        <v>720</v>
      </c>
      <c r="F456" s="21">
        <f>F457</f>
        <v>720</v>
      </c>
    </row>
    <row r="457" spans="1:6" ht="36">
      <c r="A457" s="50" t="s">
        <v>397</v>
      </c>
      <c r="B457" s="10"/>
      <c r="C457" s="12" t="s">
        <v>398</v>
      </c>
      <c r="D457" s="22">
        <f>D458+D462</f>
        <v>0</v>
      </c>
      <c r="E457" s="22">
        <f>E458+E462</f>
        <v>720</v>
      </c>
      <c r="F457" s="22">
        <f>F458+F462</f>
        <v>720</v>
      </c>
    </row>
    <row r="458" spans="1:6" ht="36">
      <c r="A458" s="50" t="s">
        <v>399</v>
      </c>
      <c r="B458" s="10"/>
      <c r="C458" s="12" t="s">
        <v>400</v>
      </c>
      <c r="D458" s="22">
        <f t="shared" ref="D458:F460" si="137">D459</f>
        <v>0</v>
      </c>
      <c r="E458" s="22">
        <f t="shared" si="137"/>
        <v>20</v>
      </c>
      <c r="F458" s="22">
        <f t="shared" si="137"/>
        <v>20</v>
      </c>
    </row>
    <row r="459" spans="1:6" ht="36">
      <c r="A459" s="50" t="s">
        <v>401</v>
      </c>
      <c r="B459" s="10"/>
      <c r="C459" s="12" t="s">
        <v>402</v>
      </c>
      <c r="D459" s="22">
        <f t="shared" si="137"/>
        <v>0</v>
      </c>
      <c r="E459" s="22">
        <f t="shared" si="137"/>
        <v>20</v>
      </c>
      <c r="F459" s="22">
        <f t="shared" si="137"/>
        <v>20</v>
      </c>
    </row>
    <row r="460" spans="1:6" ht="36">
      <c r="A460" s="50" t="s">
        <v>401</v>
      </c>
      <c r="B460" s="25" t="s">
        <v>51</v>
      </c>
      <c r="C460" s="24" t="s">
        <v>52</v>
      </c>
      <c r="D460" s="22">
        <f t="shared" si="137"/>
        <v>0</v>
      </c>
      <c r="E460" s="22">
        <f t="shared" si="137"/>
        <v>20</v>
      </c>
      <c r="F460" s="22">
        <f t="shared" si="137"/>
        <v>20</v>
      </c>
    </row>
    <row r="461" spans="1:6" ht="24">
      <c r="A461" s="50" t="s">
        <v>401</v>
      </c>
      <c r="B461" s="10" t="s">
        <v>53</v>
      </c>
      <c r="C461" s="12" t="s">
        <v>54</v>
      </c>
      <c r="D461" s="22">
        <v>0</v>
      </c>
      <c r="E461" s="22">
        <v>20</v>
      </c>
      <c r="F461" s="22">
        <v>20</v>
      </c>
    </row>
    <row r="462" spans="1:6" ht="36">
      <c r="A462" s="50" t="s">
        <v>403</v>
      </c>
      <c r="B462" s="10"/>
      <c r="C462" s="12" t="s">
        <v>404</v>
      </c>
      <c r="D462" s="22">
        <f>D463</f>
        <v>0</v>
      </c>
      <c r="E462" s="22">
        <f>E463</f>
        <v>700</v>
      </c>
      <c r="F462" s="22">
        <f>F463</f>
        <v>700</v>
      </c>
    </row>
    <row r="463" spans="1:6" ht="24">
      <c r="A463" s="50" t="s">
        <v>405</v>
      </c>
      <c r="B463" s="10"/>
      <c r="C463" s="12" t="s">
        <v>406</v>
      </c>
      <c r="D463" s="22">
        <f t="shared" ref="D463:F464" si="138">D464</f>
        <v>0</v>
      </c>
      <c r="E463" s="22">
        <f t="shared" si="138"/>
        <v>700</v>
      </c>
      <c r="F463" s="22">
        <f t="shared" si="138"/>
        <v>700</v>
      </c>
    </row>
    <row r="464" spans="1:6" ht="24">
      <c r="A464" s="50" t="s">
        <v>405</v>
      </c>
      <c r="B464" s="10" t="s">
        <v>358</v>
      </c>
      <c r="C464" s="12" t="s">
        <v>359</v>
      </c>
      <c r="D464" s="22">
        <f t="shared" si="138"/>
        <v>0</v>
      </c>
      <c r="E464" s="22">
        <f t="shared" si="138"/>
        <v>700</v>
      </c>
      <c r="F464" s="22">
        <f t="shared" si="138"/>
        <v>700</v>
      </c>
    </row>
    <row r="465" spans="1:6" ht="60">
      <c r="A465" s="50" t="s">
        <v>405</v>
      </c>
      <c r="B465" s="46">
        <v>813</v>
      </c>
      <c r="C465" s="12" t="s">
        <v>407</v>
      </c>
      <c r="D465" s="22">
        <v>0</v>
      </c>
      <c r="E465" s="22">
        <v>700</v>
      </c>
      <c r="F465" s="22">
        <v>700</v>
      </c>
    </row>
    <row r="466" spans="1:6" ht="24">
      <c r="A466" s="60" t="s">
        <v>408</v>
      </c>
      <c r="B466" s="19"/>
      <c r="C466" s="20" t="s">
        <v>409</v>
      </c>
      <c r="D466" s="21">
        <f>D467</f>
        <v>2436.9839999999999</v>
      </c>
      <c r="E466" s="21">
        <f>E467</f>
        <v>2278.0839999999998</v>
      </c>
      <c r="F466" s="21">
        <f>F467</f>
        <v>2278.0839999999998</v>
      </c>
    </row>
    <row r="467" spans="1:6" ht="36">
      <c r="A467" s="50" t="s">
        <v>410</v>
      </c>
      <c r="B467" s="10"/>
      <c r="C467" s="12" t="s">
        <v>411</v>
      </c>
      <c r="D467" s="22">
        <f>D468+D487</f>
        <v>2436.9839999999999</v>
      </c>
      <c r="E467" s="22">
        <f>E468+E487</f>
        <v>2278.0839999999998</v>
      </c>
      <c r="F467" s="22">
        <f>F468+F487</f>
        <v>2278.0839999999998</v>
      </c>
    </row>
    <row r="468" spans="1:6" ht="24">
      <c r="A468" s="50" t="s">
        <v>412</v>
      </c>
      <c r="B468" s="10"/>
      <c r="C468" s="12" t="s">
        <v>413</v>
      </c>
      <c r="D468" s="22">
        <f>D469+D472+D475+D478+D481+D484</f>
        <v>2153.6959999999999</v>
      </c>
      <c r="E468" s="22">
        <f>E469+E472+E475+E478+E481+E484</f>
        <v>2208.0839999999998</v>
      </c>
      <c r="F468" s="22">
        <f>F469+F472+F475+F478+F481+F484</f>
        <v>2208.0839999999998</v>
      </c>
    </row>
    <row r="469" spans="1:6" ht="108">
      <c r="A469" s="50" t="s">
        <v>414</v>
      </c>
      <c r="B469" s="10"/>
      <c r="C469" s="36" t="s">
        <v>415</v>
      </c>
      <c r="D469" s="22">
        <f t="shared" ref="D469:F470" si="139">D470</f>
        <v>1861.712</v>
      </c>
      <c r="E469" s="22">
        <f t="shared" si="139"/>
        <v>2000</v>
      </c>
      <c r="F469" s="22">
        <f t="shared" si="139"/>
        <v>2000</v>
      </c>
    </row>
    <row r="470" spans="1:6" ht="24">
      <c r="A470" s="50" t="s">
        <v>414</v>
      </c>
      <c r="B470" s="10" t="s">
        <v>358</v>
      </c>
      <c r="C470" s="12" t="s">
        <v>359</v>
      </c>
      <c r="D470" s="22">
        <f t="shared" si="139"/>
        <v>1861.712</v>
      </c>
      <c r="E470" s="22">
        <f t="shared" si="139"/>
        <v>2000</v>
      </c>
      <c r="F470" s="22">
        <f t="shared" si="139"/>
        <v>2000</v>
      </c>
    </row>
    <row r="471" spans="1:6" ht="60">
      <c r="A471" s="50" t="s">
        <v>414</v>
      </c>
      <c r="B471" s="46">
        <v>813</v>
      </c>
      <c r="C471" s="12" t="s">
        <v>407</v>
      </c>
      <c r="D471" s="22">
        <v>1861.712</v>
      </c>
      <c r="E471" s="22">
        <v>2000</v>
      </c>
      <c r="F471" s="22">
        <v>2000</v>
      </c>
    </row>
    <row r="472" spans="1:6" ht="24">
      <c r="A472" s="50" t="s">
        <v>416</v>
      </c>
      <c r="B472" s="10"/>
      <c r="C472" s="12" t="s">
        <v>417</v>
      </c>
      <c r="D472" s="22">
        <f t="shared" ref="D472:F473" si="140">D473</f>
        <v>183.9</v>
      </c>
      <c r="E472" s="22">
        <f t="shared" si="140"/>
        <v>25</v>
      </c>
      <c r="F472" s="22">
        <f t="shared" si="140"/>
        <v>25</v>
      </c>
    </row>
    <row r="473" spans="1:6" ht="36">
      <c r="A473" s="50" t="s">
        <v>416</v>
      </c>
      <c r="B473" s="25" t="s">
        <v>51</v>
      </c>
      <c r="C473" s="24" t="s">
        <v>52</v>
      </c>
      <c r="D473" s="22">
        <f t="shared" si="140"/>
        <v>183.9</v>
      </c>
      <c r="E473" s="22">
        <f t="shared" si="140"/>
        <v>25</v>
      </c>
      <c r="F473" s="22">
        <f t="shared" si="140"/>
        <v>25</v>
      </c>
    </row>
    <row r="474" spans="1:6" ht="24">
      <c r="A474" s="50" t="s">
        <v>416</v>
      </c>
      <c r="B474" s="10" t="s">
        <v>53</v>
      </c>
      <c r="C474" s="12" t="s">
        <v>54</v>
      </c>
      <c r="D474" s="22">
        <v>183.9</v>
      </c>
      <c r="E474" s="22">
        <v>25</v>
      </c>
      <c r="F474" s="22">
        <v>25</v>
      </c>
    </row>
    <row r="475" spans="1:6" ht="24">
      <c r="A475" s="50" t="s">
        <v>418</v>
      </c>
      <c r="B475" s="10"/>
      <c r="C475" s="12" t="s">
        <v>419</v>
      </c>
      <c r="D475" s="22">
        <f t="shared" ref="D475:F476" si="141">D476</f>
        <v>28.084</v>
      </c>
      <c r="E475" s="22">
        <f t="shared" si="141"/>
        <v>28.084</v>
      </c>
      <c r="F475" s="22">
        <f t="shared" si="141"/>
        <v>28.084</v>
      </c>
    </row>
    <row r="476" spans="1:6" ht="36">
      <c r="A476" s="50" t="s">
        <v>418</v>
      </c>
      <c r="B476" s="25" t="s">
        <v>51</v>
      </c>
      <c r="C476" s="24" t="s">
        <v>52</v>
      </c>
      <c r="D476" s="22">
        <f t="shared" si="141"/>
        <v>28.084</v>
      </c>
      <c r="E476" s="22">
        <f t="shared" si="141"/>
        <v>28.084</v>
      </c>
      <c r="F476" s="22">
        <f t="shared" si="141"/>
        <v>28.084</v>
      </c>
    </row>
    <row r="477" spans="1:6" ht="24">
      <c r="A477" s="50" t="s">
        <v>418</v>
      </c>
      <c r="B477" s="10" t="s">
        <v>53</v>
      </c>
      <c r="C477" s="12" t="s">
        <v>54</v>
      </c>
      <c r="D477" s="22">
        <v>28.084</v>
      </c>
      <c r="E477" s="22">
        <v>28.084</v>
      </c>
      <c r="F477" s="22">
        <v>28.084</v>
      </c>
    </row>
    <row r="478" spans="1:6" ht="29.25" customHeight="1">
      <c r="A478" s="50" t="s">
        <v>420</v>
      </c>
      <c r="B478" s="10"/>
      <c r="C478" s="12" t="s">
        <v>421</v>
      </c>
      <c r="D478" s="22">
        <f t="shared" ref="D478:F479" si="142">D479</f>
        <v>30</v>
      </c>
      <c r="E478" s="22">
        <f t="shared" si="142"/>
        <v>30</v>
      </c>
      <c r="F478" s="22">
        <f t="shared" si="142"/>
        <v>30</v>
      </c>
    </row>
    <row r="479" spans="1:6" ht="36">
      <c r="A479" s="50" t="s">
        <v>420</v>
      </c>
      <c r="B479" s="25" t="s">
        <v>51</v>
      </c>
      <c r="C479" s="24" t="s">
        <v>52</v>
      </c>
      <c r="D479" s="22">
        <f t="shared" si="142"/>
        <v>30</v>
      </c>
      <c r="E479" s="22">
        <f t="shared" si="142"/>
        <v>30</v>
      </c>
      <c r="F479" s="22">
        <f t="shared" si="142"/>
        <v>30</v>
      </c>
    </row>
    <row r="480" spans="1:6" ht="24">
      <c r="A480" s="50" t="s">
        <v>420</v>
      </c>
      <c r="B480" s="10" t="s">
        <v>53</v>
      </c>
      <c r="C480" s="12" t="s">
        <v>54</v>
      </c>
      <c r="D480" s="22">
        <v>30</v>
      </c>
      <c r="E480" s="22">
        <v>30</v>
      </c>
      <c r="F480" s="22">
        <v>30</v>
      </c>
    </row>
    <row r="481" spans="1:6" ht="24">
      <c r="A481" s="50" t="s">
        <v>422</v>
      </c>
      <c r="B481" s="10"/>
      <c r="C481" s="12" t="s">
        <v>423</v>
      </c>
      <c r="D481" s="22">
        <f t="shared" ref="D481:F482" si="143">D482</f>
        <v>10</v>
      </c>
      <c r="E481" s="22">
        <f t="shared" si="143"/>
        <v>25</v>
      </c>
      <c r="F481" s="22">
        <f t="shared" si="143"/>
        <v>25</v>
      </c>
    </row>
    <row r="482" spans="1:6" ht="24">
      <c r="A482" s="50" t="s">
        <v>422</v>
      </c>
      <c r="B482" s="25">
        <v>300</v>
      </c>
      <c r="C482" s="24" t="s">
        <v>56</v>
      </c>
      <c r="D482" s="22">
        <f t="shared" si="143"/>
        <v>10</v>
      </c>
      <c r="E482" s="22">
        <f t="shared" si="143"/>
        <v>25</v>
      </c>
      <c r="F482" s="22">
        <f t="shared" si="143"/>
        <v>25</v>
      </c>
    </row>
    <row r="483" spans="1:6" ht="24">
      <c r="A483" s="50" t="s">
        <v>422</v>
      </c>
      <c r="B483" s="10">
        <v>360</v>
      </c>
      <c r="C483" s="12" t="s">
        <v>424</v>
      </c>
      <c r="D483" s="22">
        <v>10</v>
      </c>
      <c r="E483" s="22">
        <v>25</v>
      </c>
      <c r="F483" s="22">
        <v>25</v>
      </c>
    </row>
    <row r="484" spans="1:6" ht="24">
      <c r="A484" s="50" t="s">
        <v>425</v>
      </c>
      <c r="B484" s="10"/>
      <c r="C484" s="12" t="s">
        <v>426</v>
      </c>
      <c r="D484" s="22">
        <f t="shared" ref="D484:F485" si="144">D485</f>
        <v>40</v>
      </c>
      <c r="E484" s="22">
        <f t="shared" si="144"/>
        <v>100</v>
      </c>
      <c r="F484" s="22">
        <f t="shared" si="144"/>
        <v>100</v>
      </c>
    </row>
    <row r="485" spans="1:6" ht="36">
      <c r="A485" s="50" t="s">
        <v>425</v>
      </c>
      <c r="B485" s="25" t="s">
        <v>51</v>
      </c>
      <c r="C485" s="24" t="s">
        <v>52</v>
      </c>
      <c r="D485" s="22">
        <f t="shared" si="144"/>
        <v>40</v>
      </c>
      <c r="E485" s="22">
        <f t="shared" si="144"/>
        <v>100</v>
      </c>
      <c r="F485" s="22">
        <f t="shared" si="144"/>
        <v>100</v>
      </c>
    </row>
    <row r="486" spans="1:6" ht="24">
      <c r="A486" s="50" t="s">
        <v>425</v>
      </c>
      <c r="B486" s="10" t="s">
        <v>53</v>
      </c>
      <c r="C486" s="12" t="s">
        <v>54</v>
      </c>
      <c r="D486" s="22">
        <v>40</v>
      </c>
      <c r="E486" s="22">
        <v>100</v>
      </c>
      <c r="F486" s="22">
        <v>100</v>
      </c>
    </row>
    <row r="487" spans="1:6" ht="24">
      <c r="A487" s="50" t="s">
        <v>427</v>
      </c>
      <c r="B487" s="10"/>
      <c r="C487" s="12" t="s">
        <v>428</v>
      </c>
      <c r="D487" s="22">
        <f>D488+D491+D497</f>
        <v>283.28800000000001</v>
      </c>
      <c r="E487" s="22">
        <f>E488+E491+E497</f>
        <v>70</v>
      </c>
      <c r="F487" s="22">
        <f>F488+F491+F497</f>
        <v>70</v>
      </c>
    </row>
    <row r="488" spans="1:6" ht="24">
      <c r="A488" s="50" t="s">
        <v>429</v>
      </c>
      <c r="B488" s="10"/>
      <c r="C488" s="12" t="s">
        <v>430</v>
      </c>
      <c r="D488" s="22">
        <f t="shared" ref="D488:F489" si="145">D489</f>
        <v>0.19900000000000001</v>
      </c>
      <c r="E488" s="22">
        <f t="shared" si="145"/>
        <v>1</v>
      </c>
      <c r="F488" s="22">
        <f t="shared" si="145"/>
        <v>1</v>
      </c>
    </row>
    <row r="489" spans="1:6" ht="36">
      <c r="A489" s="50" t="s">
        <v>429</v>
      </c>
      <c r="B489" s="25" t="s">
        <v>51</v>
      </c>
      <c r="C489" s="24" t="s">
        <v>52</v>
      </c>
      <c r="D489" s="22">
        <f t="shared" si="145"/>
        <v>0.19900000000000001</v>
      </c>
      <c r="E489" s="22">
        <f t="shared" si="145"/>
        <v>1</v>
      </c>
      <c r="F489" s="22">
        <f t="shared" si="145"/>
        <v>1</v>
      </c>
    </row>
    <row r="490" spans="1:6" ht="24">
      <c r="A490" s="50" t="s">
        <v>429</v>
      </c>
      <c r="B490" s="10" t="s">
        <v>53</v>
      </c>
      <c r="C490" s="12" t="s">
        <v>54</v>
      </c>
      <c r="D490" s="22">
        <v>0.19900000000000001</v>
      </c>
      <c r="E490" s="22">
        <v>1</v>
      </c>
      <c r="F490" s="22">
        <v>1</v>
      </c>
    </row>
    <row r="491" spans="1:6" ht="60">
      <c r="A491" s="50" t="s">
        <v>431</v>
      </c>
      <c r="B491" s="10"/>
      <c r="C491" s="12" t="s">
        <v>432</v>
      </c>
      <c r="D491" s="22">
        <f>D494+D492</f>
        <v>283.089</v>
      </c>
      <c r="E491" s="22">
        <f t="shared" ref="E491:F491" si="146">E494+E492</f>
        <v>20</v>
      </c>
      <c r="F491" s="22">
        <f t="shared" si="146"/>
        <v>20</v>
      </c>
    </row>
    <row r="492" spans="1:6" ht="72">
      <c r="A492" s="50" t="s">
        <v>431</v>
      </c>
      <c r="B492" s="25" t="s">
        <v>178</v>
      </c>
      <c r="C492" s="24" t="s">
        <v>179</v>
      </c>
      <c r="D492" s="22">
        <f>D493</f>
        <v>24.2</v>
      </c>
      <c r="E492" s="22">
        <f t="shared" ref="E492:F492" si="147">E493</f>
        <v>0</v>
      </c>
      <c r="F492" s="22">
        <f t="shared" si="147"/>
        <v>0</v>
      </c>
    </row>
    <row r="493" spans="1:6" ht="36">
      <c r="A493" s="50" t="s">
        <v>431</v>
      </c>
      <c r="B493" s="45" t="s">
        <v>182</v>
      </c>
      <c r="C493" s="29" t="s">
        <v>66</v>
      </c>
      <c r="D493" s="22">
        <v>24.2</v>
      </c>
      <c r="E493" s="22">
        <v>0</v>
      </c>
      <c r="F493" s="22">
        <v>0</v>
      </c>
    </row>
    <row r="494" spans="1:6" ht="36">
      <c r="A494" s="50" t="s">
        <v>431</v>
      </c>
      <c r="B494" s="25" t="s">
        <v>51</v>
      </c>
      <c r="C494" s="24" t="s">
        <v>52</v>
      </c>
      <c r="D494" s="22">
        <f t="shared" ref="D494:F494" si="148">D495</f>
        <v>258.88900000000001</v>
      </c>
      <c r="E494" s="22">
        <f t="shared" si="148"/>
        <v>20</v>
      </c>
      <c r="F494" s="22">
        <f t="shared" si="148"/>
        <v>20</v>
      </c>
    </row>
    <row r="495" spans="1:6" ht="24">
      <c r="A495" s="50" t="s">
        <v>431</v>
      </c>
      <c r="B495" s="10" t="s">
        <v>53</v>
      </c>
      <c r="C495" s="12" t="s">
        <v>54</v>
      </c>
      <c r="D495" s="22">
        <v>258.88900000000001</v>
      </c>
      <c r="E495" s="22">
        <v>20</v>
      </c>
      <c r="F495" s="22">
        <v>20</v>
      </c>
    </row>
    <row r="496" spans="1:6" ht="24">
      <c r="A496" s="50" t="s">
        <v>433</v>
      </c>
      <c r="B496" s="10"/>
      <c r="C496" s="12" t="s">
        <v>434</v>
      </c>
      <c r="D496" s="22">
        <f t="shared" ref="D496:F497" si="149">D497</f>
        <v>0</v>
      </c>
      <c r="E496" s="22">
        <f t="shared" si="149"/>
        <v>49</v>
      </c>
      <c r="F496" s="22">
        <f t="shared" si="149"/>
        <v>49</v>
      </c>
    </row>
    <row r="497" spans="1:6" ht="24">
      <c r="A497" s="50" t="s">
        <v>433</v>
      </c>
      <c r="B497" s="25" t="s">
        <v>51</v>
      </c>
      <c r="C497" s="24" t="s">
        <v>359</v>
      </c>
      <c r="D497" s="22">
        <f t="shared" si="149"/>
        <v>0</v>
      </c>
      <c r="E497" s="22">
        <f t="shared" si="149"/>
        <v>49</v>
      </c>
      <c r="F497" s="22">
        <f t="shared" si="149"/>
        <v>49</v>
      </c>
    </row>
    <row r="498" spans="1:6" ht="24">
      <c r="A498" s="50" t="s">
        <v>433</v>
      </c>
      <c r="B498" s="10" t="s">
        <v>53</v>
      </c>
      <c r="C498" s="12" t="s">
        <v>54</v>
      </c>
      <c r="D498" s="22">
        <v>0</v>
      </c>
      <c r="E498" s="22">
        <v>49</v>
      </c>
      <c r="F498" s="22">
        <v>49</v>
      </c>
    </row>
    <row r="499" spans="1:6" ht="36">
      <c r="A499" s="60" t="s">
        <v>435</v>
      </c>
      <c r="B499" s="19"/>
      <c r="C499" s="20" t="s">
        <v>436</v>
      </c>
      <c r="D499" s="21">
        <f>D500+D541+D536</f>
        <v>39189.856999999996</v>
      </c>
      <c r="E499" s="21">
        <f>E500+E541+E537</f>
        <v>14389.95</v>
      </c>
      <c r="F499" s="21">
        <f>F500+F541+F537</f>
        <v>65874.563999999998</v>
      </c>
    </row>
    <row r="500" spans="1:6" ht="36">
      <c r="A500" s="50" t="s">
        <v>437</v>
      </c>
      <c r="B500" s="10"/>
      <c r="C500" s="12" t="s">
        <v>438</v>
      </c>
      <c r="D500" s="22">
        <f>D501+D510</f>
        <v>37927.876999999993</v>
      </c>
      <c r="E500" s="22">
        <f>E501+E510</f>
        <v>12185.43</v>
      </c>
      <c r="F500" s="22">
        <f>F501+F510</f>
        <v>4450.1000000000004</v>
      </c>
    </row>
    <row r="501" spans="1:6" ht="24">
      <c r="A501" s="50" t="s">
        <v>439</v>
      </c>
      <c r="B501" s="10"/>
      <c r="C501" s="12" t="s">
        <v>440</v>
      </c>
      <c r="D501" s="22">
        <f>D502+D505</f>
        <v>714.8420000000001</v>
      </c>
      <c r="E501" s="22">
        <f t="shared" ref="E501:F501" si="150">E502+E505</f>
        <v>7735.33</v>
      </c>
      <c r="F501" s="22">
        <f t="shared" si="150"/>
        <v>0</v>
      </c>
    </row>
    <row r="502" spans="1:6" ht="35.25" customHeight="1">
      <c r="A502" s="9" t="s">
        <v>441</v>
      </c>
      <c r="B502" s="9"/>
      <c r="C502" s="12" t="s">
        <v>442</v>
      </c>
      <c r="D502" s="22">
        <f t="shared" ref="D502:F503" si="151">D503</f>
        <v>0</v>
      </c>
      <c r="E502" s="22">
        <f t="shared" si="151"/>
        <v>7735.33</v>
      </c>
      <c r="F502" s="22">
        <f t="shared" si="151"/>
        <v>0</v>
      </c>
    </row>
    <row r="503" spans="1:6" ht="12" customHeight="1">
      <c r="A503" s="9" t="s">
        <v>441</v>
      </c>
      <c r="B503" s="10">
        <v>400</v>
      </c>
      <c r="C503" s="12" t="s">
        <v>443</v>
      </c>
      <c r="D503" s="22">
        <f t="shared" si="151"/>
        <v>0</v>
      </c>
      <c r="E503" s="22">
        <f t="shared" si="151"/>
        <v>7735.33</v>
      </c>
      <c r="F503" s="22">
        <f t="shared" si="151"/>
        <v>0</v>
      </c>
    </row>
    <row r="504" spans="1:6" ht="12" customHeight="1">
      <c r="A504" s="9" t="s">
        <v>441</v>
      </c>
      <c r="B504" s="10">
        <v>414</v>
      </c>
      <c r="C504" s="12" t="s">
        <v>444</v>
      </c>
      <c r="D504" s="22">
        <v>0</v>
      </c>
      <c r="E504" s="22">
        <v>7735.33</v>
      </c>
      <c r="F504" s="22">
        <v>0</v>
      </c>
    </row>
    <row r="505" spans="1:6" ht="21.75" customHeight="1">
      <c r="A505" s="9" t="s">
        <v>445</v>
      </c>
      <c r="B505" s="10"/>
      <c r="C505" s="12" t="s">
        <v>446</v>
      </c>
      <c r="D505" s="22">
        <f>D506+D508</f>
        <v>714.8420000000001</v>
      </c>
      <c r="E505" s="22">
        <f>E506+E508</f>
        <v>0</v>
      </c>
      <c r="F505" s="22">
        <f>F506+F508</f>
        <v>0</v>
      </c>
    </row>
    <row r="506" spans="1:6" ht="36" customHeight="1">
      <c r="A506" s="9" t="s">
        <v>445</v>
      </c>
      <c r="B506" s="25" t="s">
        <v>51</v>
      </c>
      <c r="C506" s="24" t="s">
        <v>52</v>
      </c>
      <c r="D506" s="22">
        <f>D507</f>
        <v>309.99400000000003</v>
      </c>
      <c r="E506" s="22">
        <f>E507</f>
        <v>0</v>
      </c>
      <c r="F506" s="22">
        <f>F507</f>
        <v>0</v>
      </c>
    </row>
    <row r="507" spans="1:6">
      <c r="A507" s="9" t="s">
        <v>445</v>
      </c>
      <c r="B507" s="10" t="s">
        <v>53</v>
      </c>
      <c r="C507" s="12" t="s">
        <v>54</v>
      </c>
      <c r="D507" s="22">
        <v>309.99400000000003</v>
      </c>
      <c r="E507" s="22">
        <v>0</v>
      </c>
      <c r="F507" s="22">
        <v>0</v>
      </c>
    </row>
    <row r="508" spans="1:6" ht="36">
      <c r="A508" s="9" t="s">
        <v>445</v>
      </c>
      <c r="B508" s="10">
        <v>400</v>
      </c>
      <c r="C508" s="12" t="s">
        <v>443</v>
      </c>
      <c r="D508" s="22">
        <f>D509</f>
        <v>404.84800000000001</v>
      </c>
      <c r="E508" s="22">
        <f>E509</f>
        <v>0</v>
      </c>
      <c r="F508" s="22">
        <f>F509</f>
        <v>0</v>
      </c>
    </row>
    <row r="509" spans="1:6" ht="36">
      <c r="A509" s="9" t="s">
        <v>445</v>
      </c>
      <c r="B509" s="10">
        <v>414</v>
      </c>
      <c r="C509" s="12" t="s">
        <v>444</v>
      </c>
      <c r="D509" s="22">
        <v>404.84800000000001</v>
      </c>
      <c r="E509" s="22">
        <v>0</v>
      </c>
      <c r="F509" s="22">
        <v>0</v>
      </c>
    </row>
    <row r="510" spans="1:6" ht="36">
      <c r="A510" s="50" t="s">
        <v>447</v>
      </c>
      <c r="B510" s="10"/>
      <c r="C510" s="12" t="s">
        <v>448</v>
      </c>
      <c r="D510" s="61">
        <f>D511+D514+D517+D527+D524+D530+D533</f>
        <v>37213.034999999996</v>
      </c>
      <c r="E510" s="61">
        <f t="shared" ref="E510:F510" si="152">E511+E514+E517+E527+E524+E530+E533</f>
        <v>4450.1000000000004</v>
      </c>
      <c r="F510" s="61">
        <f t="shared" si="152"/>
        <v>4450.1000000000004</v>
      </c>
    </row>
    <row r="511" spans="1:6" ht="24">
      <c r="A511" s="50" t="s">
        <v>449</v>
      </c>
      <c r="B511" s="10"/>
      <c r="C511" s="62" t="s">
        <v>450</v>
      </c>
      <c r="D511" s="61">
        <f t="shared" ref="D511:F512" si="153">D512</f>
        <v>17193.434000000001</v>
      </c>
      <c r="E511" s="22">
        <f t="shared" si="153"/>
        <v>0</v>
      </c>
      <c r="F511" s="22">
        <f t="shared" si="153"/>
        <v>0</v>
      </c>
    </row>
    <row r="512" spans="1:6" ht="24">
      <c r="A512" s="50" t="s">
        <v>449</v>
      </c>
      <c r="B512" s="10" t="s">
        <v>358</v>
      </c>
      <c r="C512" s="12" t="s">
        <v>359</v>
      </c>
      <c r="D512" s="61">
        <f t="shared" si="153"/>
        <v>17193.434000000001</v>
      </c>
      <c r="E512" s="22">
        <f t="shared" si="153"/>
        <v>0</v>
      </c>
      <c r="F512" s="22">
        <f t="shared" si="153"/>
        <v>0</v>
      </c>
    </row>
    <row r="513" spans="1:6" ht="60">
      <c r="A513" s="50" t="s">
        <v>449</v>
      </c>
      <c r="B513" s="46">
        <v>813</v>
      </c>
      <c r="C513" s="12" t="s">
        <v>407</v>
      </c>
      <c r="D513" s="61">
        <v>17193.434000000001</v>
      </c>
      <c r="E513" s="30">
        <v>0</v>
      </c>
      <c r="F513" s="30">
        <v>0</v>
      </c>
    </row>
    <row r="514" spans="1:6" ht="48">
      <c r="A514" s="50" t="s">
        <v>451</v>
      </c>
      <c r="B514" s="10"/>
      <c r="C514" s="12" t="s">
        <v>452</v>
      </c>
      <c r="D514" s="22">
        <f t="shared" ref="D514:F515" si="154">D515</f>
        <v>332.8</v>
      </c>
      <c r="E514" s="22">
        <f t="shared" si="154"/>
        <v>332.8</v>
      </c>
      <c r="F514" s="22">
        <f t="shared" si="154"/>
        <v>332.8</v>
      </c>
    </row>
    <row r="515" spans="1:6" ht="36">
      <c r="A515" s="50" t="s">
        <v>451</v>
      </c>
      <c r="B515" s="25" t="s">
        <v>51</v>
      </c>
      <c r="C515" s="24" t="s">
        <v>52</v>
      </c>
      <c r="D515" s="22">
        <f t="shared" si="154"/>
        <v>332.8</v>
      </c>
      <c r="E515" s="22">
        <f t="shared" si="154"/>
        <v>332.8</v>
      </c>
      <c r="F515" s="22">
        <f t="shared" si="154"/>
        <v>332.8</v>
      </c>
    </row>
    <row r="516" spans="1:6" ht="24">
      <c r="A516" s="50" t="s">
        <v>451</v>
      </c>
      <c r="B516" s="10" t="s">
        <v>53</v>
      </c>
      <c r="C516" s="12" t="s">
        <v>54</v>
      </c>
      <c r="D516" s="22">
        <v>332.8</v>
      </c>
      <c r="E516" s="22">
        <v>332.8</v>
      </c>
      <c r="F516" s="22">
        <v>332.8</v>
      </c>
    </row>
    <row r="517" spans="1:6" ht="36">
      <c r="A517" s="50" t="s">
        <v>453</v>
      </c>
      <c r="B517" s="10"/>
      <c r="C517" s="36" t="s">
        <v>454</v>
      </c>
      <c r="D517" s="63">
        <f>D520+D522+D518</f>
        <v>16269.200999999999</v>
      </c>
      <c r="E517" s="63">
        <f t="shared" ref="E517:F517" si="155">E520+E522+E518</f>
        <v>0</v>
      </c>
      <c r="F517" s="63">
        <f t="shared" si="155"/>
        <v>0</v>
      </c>
    </row>
    <row r="518" spans="1:6" ht="36">
      <c r="A518" s="50" t="s">
        <v>453</v>
      </c>
      <c r="B518" s="25" t="s">
        <v>51</v>
      </c>
      <c r="C518" s="24" t="s">
        <v>52</v>
      </c>
      <c r="D518" s="63">
        <f>D519</f>
        <v>116.907</v>
      </c>
      <c r="E518" s="63">
        <f t="shared" ref="E518:F518" si="156">E519</f>
        <v>0</v>
      </c>
      <c r="F518" s="63">
        <f t="shared" si="156"/>
        <v>0</v>
      </c>
    </row>
    <row r="519" spans="1:6" ht="24">
      <c r="A519" s="50" t="s">
        <v>453</v>
      </c>
      <c r="B519" s="10">
        <v>247</v>
      </c>
      <c r="C519" s="12" t="s">
        <v>357</v>
      </c>
      <c r="D519" s="63">
        <v>116.907</v>
      </c>
      <c r="E519" s="63">
        <v>0</v>
      </c>
      <c r="F519" s="63">
        <v>0</v>
      </c>
    </row>
    <row r="520" spans="1:6" ht="36">
      <c r="A520" s="50" t="s">
        <v>453</v>
      </c>
      <c r="B520" s="10">
        <v>400</v>
      </c>
      <c r="C520" s="12" t="s">
        <v>443</v>
      </c>
      <c r="D520" s="63">
        <f t="shared" ref="D520:F520" si="157">D521</f>
        <v>16151.821</v>
      </c>
      <c r="E520" s="44">
        <f t="shared" si="157"/>
        <v>0</v>
      </c>
      <c r="F520" s="44">
        <f t="shared" si="157"/>
        <v>0</v>
      </c>
    </row>
    <row r="521" spans="1:6" ht="36">
      <c r="A521" s="50" t="s">
        <v>453</v>
      </c>
      <c r="B521" s="10">
        <v>414</v>
      </c>
      <c r="C521" s="12" t="s">
        <v>444</v>
      </c>
      <c r="D521" s="63">
        <v>16151.821</v>
      </c>
      <c r="E521" s="44">
        <v>0</v>
      </c>
      <c r="F521" s="44">
        <v>0</v>
      </c>
    </row>
    <row r="522" spans="1:6" ht="24">
      <c r="A522" s="50" t="s">
        <v>453</v>
      </c>
      <c r="B522" s="10" t="s">
        <v>358</v>
      </c>
      <c r="C522" s="12" t="s">
        <v>359</v>
      </c>
      <c r="D522" s="63">
        <f>D523</f>
        <v>0.47299999999999998</v>
      </c>
      <c r="E522" s="63">
        <f t="shared" ref="E522:F522" si="158">E523</f>
        <v>0</v>
      </c>
      <c r="F522" s="63">
        <f t="shared" si="158"/>
        <v>0</v>
      </c>
    </row>
    <row r="523" spans="1:6" ht="24">
      <c r="A523" s="50" t="s">
        <v>453</v>
      </c>
      <c r="B523" s="10">
        <v>853</v>
      </c>
      <c r="C523" s="12" t="s">
        <v>455</v>
      </c>
      <c r="D523" s="63">
        <v>0.47299999999999998</v>
      </c>
      <c r="E523" s="44">
        <v>0</v>
      </c>
      <c r="F523" s="44">
        <v>0</v>
      </c>
    </row>
    <row r="524" spans="1:6" ht="48">
      <c r="A524" s="10">
        <v>1010240680</v>
      </c>
      <c r="B524" s="10"/>
      <c r="C524" s="64" t="s">
        <v>456</v>
      </c>
      <c r="D524" s="63">
        <f>D525</f>
        <v>590</v>
      </c>
      <c r="E524" s="63">
        <f t="shared" ref="E524:F525" si="159">E525</f>
        <v>0</v>
      </c>
      <c r="F524" s="63">
        <f t="shared" si="159"/>
        <v>0</v>
      </c>
    </row>
    <row r="525" spans="1:6" ht="36">
      <c r="A525" s="10">
        <v>1010240680</v>
      </c>
      <c r="B525" s="25" t="s">
        <v>51</v>
      </c>
      <c r="C525" s="24" t="s">
        <v>52</v>
      </c>
      <c r="D525" s="63">
        <f>D526</f>
        <v>590</v>
      </c>
      <c r="E525" s="63">
        <f t="shared" si="159"/>
        <v>0</v>
      </c>
      <c r="F525" s="63">
        <f t="shared" si="159"/>
        <v>0</v>
      </c>
    </row>
    <row r="526" spans="1:6" ht="36">
      <c r="A526" s="10">
        <v>1010240680</v>
      </c>
      <c r="B526" s="10">
        <v>243</v>
      </c>
      <c r="C526" s="65" t="s">
        <v>457</v>
      </c>
      <c r="D526" s="63">
        <v>590</v>
      </c>
      <c r="E526" s="44">
        <v>0</v>
      </c>
      <c r="F526" s="44">
        <v>0</v>
      </c>
    </row>
    <row r="527" spans="1:6" ht="24">
      <c r="A527" s="50" t="s">
        <v>458</v>
      </c>
      <c r="B527" s="10"/>
      <c r="C527" s="12" t="s">
        <v>459</v>
      </c>
      <c r="D527" s="63">
        <f t="shared" ref="D527:F528" si="160">D528</f>
        <v>974.02499999999998</v>
      </c>
      <c r="E527" s="63">
        <f t="shared" si="160"/>
        <v>4117.3</v>
      </c>
      <c r="F527" s="63">
        <f t="shared" si="160"/>
        <v>4117.3</v>
      </c>
    </row>
    <row r="528" spans="1:6" ht="36">
      <c r="A528" s="50" t="s">
        <v>458</v>
      </c>
      <c r="B528" s="25" t="s">
        <v>51</v>
      </c>
      <c r="C528" s="24" t="s">
        <v>52</v>
      </c>
      <c r="D528" s="63">
        <f t="shared" si="160"/>
        <v>974.02499999999998</v>
      </c>
      <c r="E528" s="63">
        <f t="shared" si="160"/>
        <v>4117.3</v>
      </c>
      <c r="F528" s="63">
        <f t="shared" si="160"/>
        <v>4117.3</v>
      </c>
    </row>
    <row r="529" spans="1:6" ht="24">
      <c r="A529" s="50" t="s">
        <v>458</v>
      </c>
      <c r="B529" s="10" t="s">
        <v>53</v>
      </c>
      <c r="C529" s="12" t="s">
        <v>54</v>
      </c>
      <c r="D529" s="63">
        <v>974.02499999999998</v>
      </c>
      <c r="E529" s="63">
        <v>4117.3</v>
      </c>
      <c r="F529" s="63">
        <v>4117.3</v>
      </c>
    </row>
    <row r="530" spans="1:6" ht="24">
      <c r="A530" s="50" t="s">
        <v>460</v>
      </c>
      <c r="B530" s="10"/>
      <c r="C530" s="12" t="s">
        <v>461</v>
      </c>
      <c r="D530" s="63">
        <f>D531</f>
        <v>340</v>
      </c>
      <c r="E530" s="63">
        <f t="shared" ref="E530:F531" si="161">E531</f>
        <v>0</v>
      </c>
      <c r="F530" s="63">
        <f t="shared" si="161"/>
        <v>0</v>
      </c>
    </row>
    <row r="531" spans="1:6" ht="36">
      <c r="A531" s="50" t="s">
        <v>460</v>
      </c>
      <c r="B531" s="25" t="s">
        <v>51</v>
      </c>
      <c r="C531" s="24" t="s">
        <v>52</v>
      </c>
      <c r="D531" s="63">
        <f>D532</f>
        <v>340</v>
      </c>
      <c r="E531" s="63">
        <f t="shared" si="161"/>
        <v>0</v>
      </c>
      <c r="F531" s="63">
        <f t="shared" si="161"/>
        <v>0</v>
      </c>
    </row>
    <row r="532" spans="1:6" ht="24">
      <c r="A532" s="50" t="s">
        <v>460</v>
      </c>
      <c r="B532" s="10" t="s">
        <v>53</v>
      </c>
      <c r="C532" s="12" t="s">
        <v>54</v>
      </c>
      <c r="D532" s="63">
        <v>340</v>
      </c>
      <c r="E532" s="63">
        <v>0</v>
      </c>
      <c r="F532" s="63">
        <v>0</v>
      </c>
    </row>
    <row r="533" spans="1:6" ht="36">
      <c r="A533" s="50" t="s">
        <v>462</v>
      </c>
      <c r="B533" s="10"/>
      <c r="C533" s="12" t="s">
        <v>463</v>
      </c>
      <c r="D533" s="63">
        <f t="shared" ref="D533:F534" si="162">D534</f>
        <v>1513.575</v>
      </c>
      <c r="E533" s="63">
        <f t="shared" si="162"/>
        <v>0</v>
      </c>
      <c r="F533" s="63">
        <f t="shared" si="162"/>
        <v>0</v>
      </c>
    </row>
    <row r="534" spans="1:6" ht="36">
      <c r="A534" s="50" t="s">
        <v>462</v>
      </c>
      <c r="B534" s="25" t="s">
        <v>51</v>
      </c>
      <c r="C534" s="24" t="s">
        <v>52</v>
      </c>
      <c r="D534" s="63">
        <f t="shared" si="162"/>
        <v>1513.575</v>
      </c>
      <c r="E534" s="63">
        <f t="shared" si="162"/>
        <v>0</v>
      </c>
      <c r="F534" s="63">
        <f t="shared" si="162"/>
        <v>0</v>
      </c>
    </row>
    <row r="535" spans="1:6" ht="24">
      <c r="A535" s="50" t="s">
        <v>462</v>
      </c>
      <c r="B535" s="10" t="s">
        <v>53</v>
      </c>
      <c r="C535" s="12" t="s">
        <v>54</v>
      </c>
      <c r="D535" s="63">
        <v>1513.575</v>
      </c>
      <c r="E535" s="63">
        <v>0</v>
      </c>
      <c r="F535" s="63">
        <v>0</v>
      </c>
    </row>
    <row r="536" spans="1:6" ht="24">
      <c r="A536" s="50" t="s">
        <v>464</v>
      </c>
      <c r="B536" s="10"/>
      <c r="C536" s="12" t="s">
        <v>465</v>
      </c>
      <c r="D536" s="22">
        <f>D537</f>
        <v>1261.98</v>
      </c>
      <c r="E536" s="22">
        <f t="shared" ref="E536:F538" si="163">E537</f>
        <v>704.52</v>
      </c>
      <c r="F536" s="22">
        <f t="shared" si="163"/>
        <v>59424.464</v>
      </c>
    </row>
    <row r="537" spans="1:6" ht="36">
      <c r="A537" s="50" t="s">
        <v>466</v>
      </c>
      <c r="B537" s="10"/>
      <c r="C537" s="12" t="s">
        <v>467</v>
      </c>
      <c r="D537" s="61">
        <f>D538</f>
        <v>1261.98</v>
      </c>
      <c r="E537" s="61">
        <f t="shared" si="163"/>
        <v>704.52</v>
      </c>
      <c r="F537" s="61">
        <f t="shared" si="163"/>
        <v>59424.464</v>
      </c>
    </row>
    <row r="538" spans="1:6" ht="72">
      <c r="A538" s="50" t="s">
        <v>468</v>
      </c>
      <c r="B538" s="10"/>
      <c r="C538" s="12" t="s">
        <v>469</v>
      </c>
      <c r="D538" s="61">
        <f>D539</f>
        <v>1261.98</v>
      </c>
      <c r="E538" s="61">
        <f t="shared" si="163"/>
        <v>704.52</v>
      </c>
      <c r="F538" s="61">
        <f t="shared" si="163"/>
        <v>59424.464</v>
      </c>
    </row>
    <row r="539" spans="1:6" ht="36">
      <c r="A539" s="50" t="s">
        <v>468</v>
      </c>
      <c r="B539" s="25" t="s">
        <v>51</v>
      </c>
      <c r="C539" s="24" t="s">
        <v>52</v>
      </c>
      <c r="D539" s="66">
        <f>D540</f>
        <v>1261.98</v>
      </c>
      <c r="E539" s="66">
        <f>E540</f>
        <v>704.52</v>
      </c>
      <c r="F539" s="66">
        <f>F540</f>
        <v>59424.464</v>
      </c>
    </row>
    <row r="540" spans="1:6" ht="24">
      <c r="A540" s="50" t="s">
        <v>468</v>
      </c>
      <c r="B540" s="10" t="s">
        <v>53</v>
      </c>
      <c r="C540" s="12" t="s">
        <v>54</v>
      </c>
      <c r="D540" s="66">
        <v>1261.98</v>
      </c>
      <c r="E540" s="66">
        <v>704.52</v>
      </c>
      <c r="F540" s="66">
        <v>59424.464</v>
      </c>
    </row>
    <row r="541" spans="1:6" ht="36">
      <c r="A541" s="50" t="s">
        <v>470</v>
      </c>
      <c r="B541" s="10"/>
      <c r="C541" s="12" t="s">
        <v>471</v>
      </c>
      <c r="D541" s="22">
        <f>D542</f>
        <v>0</v>
      </c>
      <c r="E541" s="22">
        <f t="shared" ref="E541:F544" si="164">E542</f>
        <v>1500</v>
      </c>
      <c r="F541" s="22">
        <f t="shared" si="164"/>
        <v>2000</v>
      </c>
    </row>
    <row r="542" spans="1:6" ht="36">
      <c r="A542" s="50" t="s">
        <v>472</v>
      </c>
      <c r="B542" s="10"/>
      <c r="C542" s="12" t="s">
        <v>473</v>
      </c>
      <c r="D542" s="61">
        <f>D543</f>
        <v>0</v>
      </c>
      <c r="E542" s="61">
        <f t="shared" si="164"/>
        <v>1500</v>
      </c>
      <c r="F542" s="61">
        <f t="shared" si="164"/>
        <v>2000</v>
      </c>
    </row>
    <row r="543" spans="1:6" ht="36">
      <c r="A543" s="50" t="s">
        <v>474</v>
      </c>
      <c r="B543" s="10"/>
      <c r="C543" s="12" t="s">
        <v>475</v>
      </c>
      <c r="D543" s="61">
        <f>D544</f>
        <v>0</v>
      </c>
      <c r="E543" s="61">
        <f t="shared" si="164"/>
        <v>1500</v>
      </c>
      <c r="F543" s="61">
        <f t="shared" si="164"/>
        <v>2000</v>
      </c>
    </row>
    <row r="544" spans="1:6" ht="36">
      <c r="A544" s="50" t="s">
        <v>474</v>
      </c>
      <c r="B544" s="25" t="s">
        <v>51</v>
      </c>
      <c r="C544" s="24" t="s">
        <v>52</v>
      </c>
      <c r="D544" s="66">
        <f>D545</f>
        <v>0</v>
      </c>
      <c r="E544" s="66">
        <f t="shared" si="164"/>
        <v>1500</v>
      </c>
      <c r="F544" s="66">
        <f t="shared" si="164"/>
        <v>2000</v>
      </c>
    </row>
    <row r="545" spans="1:6" ht="24">
      <c r="A545" s="50" t="s">
        <v>474</v>
      </c>
      <c r="B545" s="10" t="s">
        <v>53</v>
      </c>
      <c r="C545" s="12" t="s">
        <v>54</v>
      </c>
      <c r="D545" s="66">
        <v>0</v>
      </c>
      <c r="E545" s="66">
        <v>1500</v>
      </c>
      <c r="F545" s="66">
        <v>2000</v>
      </c>
    </row>
    <row r="546" spans="1:6" ht="30">
      <c r="A546" s="67" t="s">
        <v>476</v>
      </c>
      <c r="B546" s="68"/>
      <c r="C546" s="69" t="s">
        <v>477</v>
      </c>
      <c r="D546" s="70">
        <f>D547+D551+D555+D616+D676</f>
        <v>227272.848</v>
      </c>
      <c r="E546" s="70">
        <f>E547+E551+E555+E616+E676</f>
        <v>158620.62699999998</v>
      </c>
      <c r="F546" s="70">
        <f>F547+F551+F555+F616+F676</f>
        <v>153758.46499999997</v>
      </c>
    </row>
    <row r="547" spans="1:6" ht="24">
      <c r="A547" s="18" t="s">
        <v>478</v>
      </c>
      <c r="B547" s="18"/>
      <c r="C547" s="20" t="s">
        <v>479</v>
      </c>
      <c r="D547" s="21">
        <f>D548</f>
        <v>200</v>
      </c>
      <c r="E547" s="21">
        <f>E548</f>
        <v>200</v>
      </c>
      <c r="F547" s="21">
        <f>F548</f>
        <v>200</v>
      </c>
    </row>
    <row r="548" spans="1:6" ht="24">
      <c r="A548" s="9" t="s">
        <v>480</v>
      </c>
      <c r="B548" s="10"/>
      <c r="C548" s="12" t="s">
        <v>481</v>
      </c>
      <c r="D548" s="22">
        <f>D549</f>
        <v>200</v>
      </c>
      <c r="E548" s="22">
        <f>E550</f>
        <v>200</v>
      </c>
      <c r="F548" s="22">
        <f>F550</f>
        <v>200</v>
      </c>
    </row>
    <row r="549" spans="1:6">
      <c r="A549" s="9" t="s">
        <v>480</v>
      </c>
      <c r="B549" s="10">
        <v>800</v>
      </c>
      <c r="C549" s="12" t="s">
        <v>359</v>
      </c>
      <c r="D549" s="22">
        <f>D550</f>
        <v>200</v>
      </c>
      <c r="E549" s="22">
        <v>200</v>
      </c>
      <c r="F549" s="22">
        <v>200</v>
      </c>
    </row>
    <row r="550" spans="1:6">
      <c r="A550" s="9" t="s">
        <v>480</v>
      </c>
      <c r="B550" s="10" t="s">
        <v>482</v>
      </c>
      <c r="C550" s="12" t="s">
        <v>483</v>
      </c>
      <c r="D550" s="22">
        <v>200</v>
      </c>
      <c r="E550" s="22">
        <v>200</v>
      </c>
      <c r="F550" s="22">
        <v>200</v>
      </c>
    </row>
    <row r="551" spans="1:6" ht="24">
      <c r="A551" s="18" t="s">
        <v>484</v>
      </c>
      <c r="B551" s="19"/>
      <c r="C551" s="20" t="s">
        <v>485</v>
      </c>
      <c r="D551" s="21">
        <f>D552</f>
        <v>3512.36</v>
      </c>
      <c r="E551" s="21">
        <f>E552</f>
        <v>2016.36</v>
      </c>
      <c r="F551" s="21">
        <f>F552</f>
        <v>2016.36</v>
      </c>
    </row>
    <row r="552" spans="1:6" ht="24">
      <c r="A552" s="9" t="s">
        <v>486</v>
      </c>
      <c r="B552" s="25"/>
      <c r="C552" s="24" t="s">
        <v>487</v>
      </c>
      <c r="D552" s="22">
        <f t="shared" ref="D552:F553" si="165">D553</f>
        <v>3512.36</v>
      </c>
      <c r="E552" s="22">
        <f t="shared" si="165"/>
        <v>2016.36</v>
      </c>
      <c r="F552" s="22">
        <f t="shared" si="165"/>
        <v>2016.36</v>
      </c>
    </row>
    <row r="553" spans="1:6" ht="24">
      <c r="A553" s="9" t="s">
        <v>486</v>
      </c>
      <c r="B553" s="25" t="s">
        <v>55</v>
      </c>
      <c r="C553" s="24" t="s">
        <v>56</v>
      </c>
      <c r="D553" s="22">
        <f t="shared" si="165"/>
        <v>3512.36</v>
      </c>
      <c r="E553" s="22">
        <f t="shared" si="165"/>
        <v>2016.36</v>
      </c>
      <c r="F553" s="22">
        <f t="shared" si="165"/>
        <v>2016.36</v>
      </c>
    </row>
    <row r="554" spans="1:6" ht="24">
      <c r="A554" s="9" t="s">
        <v>486</v>
      </c>
      <c r="B554" s="10">
        <v>312</v>
      </c>
      <c r="C554" s="12" t="s">
        <v>488</v>
      </c>
      <c r="D554" s="22">
        <v>3512.36</v>
      </c>
      <c r="E554" s="22">
        <v>2016.36</v>
      </c>
      <c r="F554" s="22">
        <v>2016.36</v>
      </c>
    </row>
    <row r="555" spans="1:6" ht="36">
      <c r="A555" s="18" t="s">
        <v>489</v>
      </c>
      <c r="B555" s="19"/>
      <c r="C555" s="20" t="s">
        <v>490</v>
      </c>
      <c r="D555" s="21">
        <f>D556+D566+D569+D576+D579+D582+D589+D595+D598+D603+D606+D609</f>
        <v>87805.306999999986</v>
      </c>
      <c r="E555" s="21">
        <f t="shared" ref="E555:F555" si="166">E556+E566+E569+E576+E579+E582+E589+E595+E598+E603+E606+E609</f>
        <v>60186.738999999994</v>
      </c>
      <c r="F555" s="21">
        <f t="shared" si="166"/>
        <v>59894.476999999992</v>
      </c>
    </row>
    <row r="556" spans="1:6" ht="48">
      <c r="A556" s="9" t="s">
        <v>491</v>
      </c>
      <c r="B556" s="45"/>
      <c r="C556" s="32" t="s">
        <v>492</v>
      </c>
      <c r="D556" s="71">
        <f>D557+D561+D564</f>
        <v>48566.525999999998</v>
      </c>
      <c r="E556" s="71">
        <f>E557+E561+E564</f>
        <v>30718.237000000001</v>
      </c>
      <c r="F556" s="71">
        <f>F557+F561+F564</f>
        <v>31030.534</v>
      </c>
    </row>
    <row r="557" spans="1:6" ht="72">
      <c r="A557" s="9" t="s">
        <v>491</v>
      </c>
      <c r="B557" s="25" t="s">
        <v>178</v>
      </c>
      <c r="C557" s="24" t="s">
        <v>179</v>
      </c>
      <c r="D557" s="71">
        <f>D558+D559+D560</f>
        <v>15298.61</v>
      </c>
      <c r="E557" s="71">
        <f>E558+E559+E560</f>
        <v>14699.22</v>
      </c>
      <c r="F557" s="72">
        <f>F558+F559+F560</f>
        <v>14699.22</v>
      </c>
    </row>
    <row r="558" spans="1:6">
      <c r="A558" s="9" t="s">
        <v>491</v>
      </c>
      <c r="B558" s="45" t="s">
        <v>193</v>
      </c>
      <c r="C558" s="29" t="s">
        <v>194</v>
      </c>
      <c r="D558" s="71">
        <v>11737.181</v>
      </c>
      <c r="E558" s="71">
        <v>11276.82</v>
      </c>
      <c r="F558" s="71">
        <v>11276.82</v>
      </c>
    </row>
    <row r="559" spans="1:6" ht="24">
      <c r="A559" s="9" t="s">
        <v>491</v>
      </c>
      <c r="B559" s="45">
        <v>112</v>
      </c>
      <c r="C559" s="29" t="s">
        <v>493</v>
      </c>
      <c r="D559" s="71">
        <v>16.8</v>
      </c>
      <c r="E559" s="71">
        <v>16.8</v>
      </c>
      <c r="F559" s="71">
        <v>16.8</v>
      </c>
    </row>
    <row r="560" spans="1:6" ht="48">
      <c r="A560" s="9" t="s">
        <v>491</v>
      </c>
      <c r="B560" s="45">
        <v>119</v>
      </c>
      <c r="C560" s="29" t="s">
        <v>195</v>
      </c>
      <c r="D560" s="71">
        <v>3544.6289999999999</v>
      </c>
      <c r="E560" s="71">
        <v>3405.6</v>
      </c>
      <c r="F560" s="71">
        <v>3405.6</v>
      </c>
    </row>
    <row r="561" spans="1:6" ht="36">
      <c r="A561" s="9" t="s">
        <v>491</v>
      </c>
      <c r="B561" s="25" t="s">
        <v>51</v>
      </c>
      <c r="C561" s="24" t="s">
        <v>52</v>
      </c>
      <c r="D561" s="71">
        <f>D562+D563</f>
        <v>33235.798999999999</v>
      </c>
      <c r="E561" s="71">
        <f>E562+E563</f>
        <v>15997.1</v>
      </c>
      <c r="F561" s="71">
        <f>F562+F563</f>
        <v>16309.396999999999</v>
      </c>
    </row>
    <row r="562" spans="1:6">
      <c r="A562" s="9" t="s">
        <v>491</v>
      </c>
      <c r="B562" s="10" t="s">
        <v>53</v>
      </c>
      <c r="C562" s="12" t="s">
        <v>54</v>
      </c>
      <c r="D562" s="71">
        <v>30242.352999999999</v>
      </c>
      <c r="E562" s="71">
        <v>13003.654</v>
      </c>
      <c r="F562" s="71">
        <v>13315.950999999999</v>
      </c>
    </row>
    <row r="563" spans="1:6">
      <c r="A563" s="9" t="s">
        <v>491</v>
      </c>
      <c r="B563" s="10">
        <v>247</v>
      </c>
      <c r="C563" s="12" t="s">
        <v>357</v>
      </c>
      <c r="D563" s="71">
        <v>2993.4459999999999</v>
      </c>
      <c r="E563" s="71">
        <v>2993.4459999999999</v>
      </c>
      <c r="F563" s="71">
        <v>2993.4459999999999</v>
      </c>
    </row>
    <row r="564" spans="1:6">
      <c r="A564" s="9" t="s">
        <v>491</v>
      </c>
      <c r="B564" s="25" t="s">
        <v>358</v>
      </c>
      <c r="C564" s="24" t="s">
        <v>359</v>
      </c>
      <c r="D564" s="30">
        <f>D565</f>
        <v>32.116999999999997</v>
      </c>
      <c r="E564" s="30">
        <f>E565</f>
        <v>21.917000000000002</v>
      </c>
      <c r="F564" s="30">
        <f>F565</f>
        <v>21.917000000000002</v>
      </c>
    </row>
    <row r="565" spans="1:6">
      <c r="A565" s="9" t="s">
        <v>491</v>
      </c>
      <c r="B565" s="10" t="s">
        <v>494</v>
      </c>
      <c r="C565" s="29" t="s">
        <v>495</v>
      </c>
      <c r="D565" s="30">
        <v>32.116999999999997</v>
      </c>
      <c r="E565" s="30">
        <v>21.917000000000002</v>
      </c>
      <c r="F565" s="30">
        <v>21.917000000000002</v>
      </c>
    </row>
    <row r="566" spans="1:6" ht="36">
      <c r="A566" s="9" t="s">
        <v>496</v>
      </c>
      <c r="B566" s="10"/>
      <c r="C566" s="12" t="s">
        <v>497</v>
      </c>
      <c r="D566" s="66">
        <f t="shared" ref="D566:F567" si="167">D567</f>
        <v>218.38800000000001</v>
      </c>
      <c r="E566" s="66">
        <f t="shared" si="167"/>
        <v>420</v>
      </c>
      <c r="F566" s="66">
        <f t="shared" si="167"/>
        <v>420</v>
      </c>
    </row>
    <row r="567" spans="1:6" ht="36">
      <c r="A567" s="9" t="s">
        <v>496</v>
      </c>
      <c r="B567" s="25" t="s">
        <v>51</v>
      </c>
      <c r="C567" s="24" t="s">
        <v>52</v>
      </c>
      <c r="D567" s="66">
        <f t="shared" si="167"/>
        <v>218.38800000000001</v>
      </c>
      <c r="E567" s="66">
        <f t="shared" si="167"/>
        <v>420</v>
      </c>
      <c r="F567" s="66">
        <f t="shared" si="167"/>
        <v>420</v>
      </c>
    </row>
    <row r="568" spans="1:6">
      <c r="A568" s="9" t="s">
        <v>496</v>
      </c>
      <c r="B568" s="10" t="s">
        <v>53</v>
      </c>
      <c r="C568" s="12" t="s">
        <v>54</v>
      </c>
      <c r="D568" s="66">
        <v>218.38800000000001</v>
      </c>
      <c r="E568" s="66">
        <v>420</v>
      </c>
      <c r="F568" s="66">
        <v>420</v>
      </c>
    </row>
    <row r="569" spans="1:6" ht="24">
      <c r="A569" s="9" t="s">
        <v>498</v>
      </c>
      <c r="B569" s="10"/>
      <c r="C569" s="12" t="s">
        <v>499</v>
      </c>
      <c r="D569" s="30">
        <f>D570+D572</f>
        <v>1374.0509999999999</v>
      </c>
      <c r="E569" s="30">
        <f>E570+E572</f>
        <v>305.01499999999999</v>
      </c>
      <c r="F569" s="30">
        <f>F570+F572</f>
        <v>303.10000000000002</v>
      </c>
    </row>
    <row r="570" spans="1:6" ht="36">
      <c r="A570" s="9" t="s">
        <v>498</v>
      </c>
      <c r="B570" s="25" t="s">
        <v>51</v>
      </c>
      <c r="C570" s="24" t="s">
        <v>52</v>
      </c>
      <c r="D570" s="30">
        <f>D571</f>
        <v>1080.6579999999999</v>
      </c>
      <c r="E570" s="30">
        <f>E571</f>
        <v>248.1</v>
      </c>
      <c r="F570" s="30">
        <f>F571</f>
        <v>248.1</v>
      </c>
    </row>
    <row r="571" spans="1:6">
      <c r="A571" s="9" t="s">
        <v>498</v>
      </c>
      <c r="B571" s="10" t="s">
        <v>53</v>
      </c>
      <c r="C571" s="12" t="s">
        <v>54</v>
      </c>
      <c r="D571" s="30">
        <v>1080.6579999999999</v>
      </c>
      <c r="E571" s="30">
        <v>248.1</v>
      </c>
      <c r="F571" s="30">
        <v>248.1</v>
      </c>
    </row>
    <row r="572" spans="1:6">
      <c r="A572" s="9" t="s">
        <v>498</v>
      </c>
      <c r="B572" s="25" t="s">
        <v>358</v>
      </c>
      <c r="C572" s="24" t="s">
        <v>359</v>
      </c>
      <c r="D572" s="30">
        <f>D575+D573+D574</f>
        <v>293.39299999999997</v>
      </c>
      <c r="E572" s="30">
        <f t="shared" ref="E572:F572" si="168">E575+E573+E574</f>
        <v>56.914999999999999</v>
      </c>
      <c r="F572" s="30">
        <f t="shared" si="168"/>
        <v>55</v>
      </c>
    </row>
    <row r="573" spans="1:6" ht="36">
      <c r="A573" s="9" t="s">
        <v>498</v>
      </c>
      <c r="B573" s="10">
        <v>831</v>
      </c>
      <c r="C573" s="12" t="s">
        <v>500</v>
      </c>
      <c r="D573" s="30">
        <v>151.363</v>
      </c>
      <c r="E573" s="30">
        <v>0</v>
      </c>
      <c r="F573" s="30">
        <v>0</v>
      </c>
    </row>
    <row r="574" spans="1:6">
      <c r="A574" s="9" t="s">
        <v>498</v>
      </c>
      <c r="B574" s="10" t="s">
        <v>494</v>
      </c>
      <c r="C574" s="29" t="s">
        <v>495</v>
      </c>
      <c r="D574" s="22">
        <v>2.0299999999999998</v>
      </c>
      <c r="E574" s="22">
        <v>1.915</v>
      </c>
      <c r="F574" s="22">
        <v>0</v>
      </c>
    </row>
    <row r="575" spans="1:6">
      <c r="A575" s="9" t="s">
        <v>498</v>
      </c>
      <c r="B575" s="10">
        <v>853</v>
      </c>
      <c r="C575" s="12" t="s">
        <v>455</v>
      </c>
      <c r="D575" s="30">
        <v>140</v>
      </c>
      <c r="E575" s="30">
        <v>55</v>
      </c>
      <c r="F575" s="30">
        <v>55</v>
      </c>
    </row>
    <row r="576" spans="1:6" ht="24">
      <c r="A576" s="9" t="s">
        <v>501</v>
      </c>
      <c r="B576" s="9"/>
      <c r="C576" s="12" t="s">
        <v>502</v>
      </c>
      <c r="D576" s="22">
        <f t="shared" ref="D576:F577" si="169">D577</f>
        <v>294</v>
      </c>
      <c r="E576" s="22">
        <f t="shared" si="169"/>
        <v>1069.2</v>
      </c>
      <c r="F576" s="22">
        <f t="shared" si="169"/>
        <v>476.55599999999998</v>
      </c>
    </row>
    <row r="577" spans="1:6" ht="36">
      <c r="A577" s="9" t="s">
        <v>501</v>
      </c>
      <c r="B577" s="25" t="s">
        <v>51</v>
      </c>
      <c r="C577" s="24" t="s">
        <v>52</v>
      </c>
      <c r="D577" s="22">
        <f t="shared" si="169"/>
        <v>294</v>
      </c>
      <c r="E577" s="22">
        <f t="shared" si="169"/>
        <v>1069.2</v>
      </c>
      <c r="F577" s="22">
        <f t="shared" si="169"/>
        <v>476.55599999999998</v>
      </c>
    </row>
    <row r="578" spans="1:6">
      <c r="A578" s="9" t="s">
        <v>501</v>
      </c>
      <c r="B578" s="10" t="s">
        <v>53</v>
      </c>
      <c r="C578" s="12" t="s">
        <v>54</v>
      </c>
      <c r="D578" s="22">
        <v>294</v>
      </c>
      <c r="E578" s="22">
        <v>1069.2</v>
      </c>
      <c r="F578" s="22">
        <v>476.55599999999998</v>
      </c>
    </row>
    <row r="579" spans="1:6" ht="36">
      <c r="A579" s="9" t="s">
        <v>503</v>
      </c>
      <c r="B579" s="10"/>
      <c r="C579" s="12" t="s">
        <v>504</v>
      </c>
      <c r="D579" s="66">
        <f t="shared" ref="D579:F580" si="170">D580</f>
        <v>107.6</v>
      </c>
      <c r="E579" s="66">
        <f t="shared" si="170"/>
        <v>73.599999999999994</v>
      </c>
      <c r="F579" s="66">
        <f t="shared" si="170"/>
        <v>73.599999999999994</v>
      </c>
    </row>
    <row r="580" spans="1:6" ht="36">
      <c r="A580" s="9" t="s">
        <v>503</v>
      </c>
      <c r="B580" s="25" t="s">
        <v>51</v>
      </c>
      <c r="C580" s="24" t="s">
        <v>52</v>
      </c>
      <c r="D580" s="66">
        <f t="shared" si="170"/>
        <v>107.6</v>
      </c>
      <c r="E580" s="66">
        <f t="shared" si="170"/>
        <v>73.599999999999994</v>
      </c>
      <c r="F580" s="66">
        <f t="shared" si="170"/>
        <v>73.599999999999994</v>
      </c>
    </row>
    <row r="581" spans="1:6">
      <c r="A581" s="9" t="s">
        <v>503</v>
      </c>
      <c r="B581" s="10" t="s">
        <v>53</v>
      </c>
      <c r="C581" s="12" t="s">
        <v>54</v>
      </c>
      <c r="D581" s="66">
        <v>107.6</v>
      </c>
      <c r="E581" s="66">
        <v>73.599999999999994</v>
      </c>
      <c r="F581" s="66">
        <v>73.599999999999994</v>
      </c>
    </row>
    <row r="582" spans="1:6" ht="24">
      <c r="A582" s="9" t="s">
        <v>505</v>
      </c>
      <c r="B582" s="9"/>
      <c r="C582" s="73" t="s">
        <v>506</v>
      </c>
      <c r="D582" s="63">
        <f>D583+D586</f>
        <v>980.971</v>
      </c>
      <c r="E582" s="63">
        <f t="shared" ref="E582:F582" si="171">E583+E586</f>
        <v>0</v>
      </c>
      <c r="F582" s="63">
        <f t="shared" si="171"/>
        <v>0</v>
      </c>
    </row>
    <row r="583" spans="1:6" ht="36">
      <c r="A583" s="9" t="s">
        <v>505</v>
      </c>
      <c r="B583" s="25" t="s">
        <v>51</v>
      </c>
      <c r="C583" s="24" t="s">
        <v>52</v>
      </c>
      <c r="D583" s="63">
        <f>D584+D585</f>
        <v>17.89</v>
      </c>
      <c r="E583" s="63">
        <v>0</v>
      </c>
      <c r="F583" s="63">
        <v>0</v>
      </c>
    </row>
    <row r="584" spans="1:6" ht="36">
      <c r="A584" s="9" t="s">
        <v>505</v>
      </c>
      <c r="B584" s="10">
        <v>243</v>
      </c>
      <c r="C584" s="65" t="s">
        <v>457</v>
      </c>
      <c r="D584" s="63">
        <v>11.276999999999999</v>
      </c>
      <c r="E584" s="44">
        <v>0</v>
      </c>
      <c r="F584" s="44">
        <v>0</v>
      </c>
    </row>
    <row r="585" spans="1:6">
      <c r="A585" s="9" t="s">
        <v>505</v>
      </c>
      <c r="B585" s="10" t="s">
        <v>53</v>
      </c>
      <c r="C585" s="12" t="s">
        <v>54</v>
      </c>
      <c r="D585" s="63">
        <v>6.6130000000000004</v>
      </c>
      <c r="E585" s="44">
        <v>0</v>
      </c>
      <c r="F585" s="44">
        <v>0</v>
      </c>
    </row>
    <row r="586" spans="1:6" ht="48">
      <c r="A586" s="9" t="s">
        <v>505</v>
      </c>
      <c r="B586" s="25" t="s">
        <v>25</v>
      </c>
      <c r="C586" s="74" t="s">
        <v>69</v>
      </c>
      <c r="D586" s="30">
        <f>D587+D588</f>
        <v>963.08100000000002</v>
      </c>
      <c r="E586" s="30">
        <f t="shared" ref="E586:F586" si="172">E587+E588</f>
        <v>0</v>
      </c>
      <c r="F586" s="30">
        <f t="shared" si="172"/>
        <v>0</v>
      </c>
    </row>
    <row r="587" spans="1:6" ht="24">
      <c r="A587" s="9" t="s">
        <v>505</v>
      </c>
      <c r="B587" s="10">
        <v>612</v>
      </c>
      <c r="C587" s="73" t="s">
        <v>34</v>
      </c>
      <c r="D587" s="30">
        <v>955.43100000000004</v>
      </c>
      <c r="E587" s="30">
        <v>0</v>
      </c>
      <c r="F587" s="30">
        <v>0</v>
      </c>
    </row>
    <row r="588" spans="1:6" ht="24">
      <c r="A588" s="9" t="s">
        <v>505</v>
      </c>
      <c r="B588" s="10">
        <v>622</v>
      </c>
      <c r="C588" s="73" t="s">
        <v>243</v>
      </c>
      <c r="D588" s="30">
        <v>7.65</v>
      </c>
      <c r="E588" s="30">
        <v>0</v>
      </c>
      <c r="F588" s="30">
        <v>0</v>
      </c>
    </row>
    <row r="589" spans="1:6" ht="24">
      <c r="A589" s="9" t="s">
        <v>507</v>
      </c>
      <c r="B589" s="45"/>
      <c r="C589" s="32" t="s">
        <v>192</v>
      </c>
      <c r="D589" s="30">
        <f>D590+D593</f>
        <v>27802.545999999998</v>
      </c>
      <c r="E589" s="30">
        <f>E590+E593</f>
        <v>27003.722999999998</v>
      </c>
      <c r="F589" s="22">
        <f>F590+F593</f>
        <v>27003.722999999998</v>
      </c>
    </row>
    <row r="590" spans="1:6" ht="72">
      <c r="A590" s="9" t="s">
        <v>507</v>
      </c>
      <c r="B590" s="25" t="s">
        <v>178</v>
      </c>
      <c r="C590" s="24" t="s">
        <v>179</v>
      </c>
      <c r="D590" s="30">
        <f>D591+D592</f>
        <v>26997.694</v>
      </c>
      <c r="E590" s="30">
        <f>E591+E592</f>
        <v>26198.870999999999</v>
      </c>
      <c r="F590" s="30">
        <f>F591+F592</f>
        <v>26198.870999999999</v>
      </c>
    </row>
    <row r="591" spans="1:6">
      <c r="A591" s="9" t="s">
        <v>507</v>
      </c>
      <c r="B591" s="45" t="s">
        <v>193</v>
      </c>
      <c r="C591" s="29" t="s">
        <v>194</v>
      </c>
      <c r="D591" s="30">
        <v>20735.556</v>
      </c>
      <c r="E591" s="30">
        <v>20122.02</v>
      </c>
      <c r="F591" s="30">
        <v>20122.02</v>
      </c>
    </row>
    <row r="592" spans="1:6" ht="48">
      <c r="A592" s="9" t="s">
        <v>507</v>
      </c>
      <c r="B592" s="45">
        <v>119</v>
      </c>
      <c r="C592" s="29" t="s">
        <v>195</v>
      </c>
      <c r="D592" s="30">
        <v>6262.1379999999999</v>
      </c>
      <c r="E592" s="30">
        <v>6076.8509999999997</v>
      </c>
      <c r="F592" s="30">
        <v>6076.8509999999997</v>
      </c>
    </row>
    <row r="593" spans="1:6" ht="36">
      <c r="A593" s="9" t="s">
        <v>507</v>
      </c>
      <c r="B593" s="25" t="s">
        <v>51</v>
      </c>
      <c r="C593" s="24" t="s">
        <v>52</v>
      </c>
      <c r="D593" s="30">
        <f>D594</f>
        <v>804.85199999999998</v>
      </c>
      <c r="E593" s="30">
        <f>E594</f>
        <v>804.85199999999998</v>
      </c>
      <c r="F593" s="30">
        <f>F594</f>
        <v>804.85199999999998</v>
      </c>
    </row>
    <row r="594" spans="1:6">
      <c r="A594" s="9" t="s">
        <v>507</v>
      </c>
      <c r="B594" s="10" t="s">
        <v>53</v>
      </c>
      <c r="C594" s="12" t="s">
        <v>54</v>
      </c>
      <c r="D594" s="30">
        <v>804.85199999999998</v>
      </c>
      <c r="E594" s="30">
        <v>804.85199999999998</v>
      </c>
      <c r="F594" s="30">
        <v>804.85199999999998</v>
      </c>
    </row>
    <row r="595" spans="1:6" ht="24">
      <c r="A595" s="14">
        <v>9940020170</v>
      </c>
      <c r="B595" s="14"/>
      <c r="C595" s="32" t="s">
        <v>508</v>
      </c>
      <c r="D595" s="75">
        <f>D596</f>
        <v>153.38999999999999</v>
      </c>
      <c r="E595" s="75">
        <f t="shared" ref="E595:F596" si="173">E596</f>
        <v>0</v>
      </c>
      <c r="F595" s="75">
        <f t="shared" si="173"/>
        <v>0</v>
      </c>
    </row>
    <row r="596" spans="1:6" ht="36">
      <c r="A596" s="14">
        <v>9940020170</v>
      </c>
      <c r="B596" s="25" t="s">
        <v>51</v>
      </c>
      <c r="C596" s="24" t="s">
        <v>52</v>
      </c>
      <c r="D596" s="75">
        <f>D597</f>
        <v>153.38999999999999</v>
      </c>
      <c r="E596" s="75">
        <f t="shared" si="173"/>
        <v>0</v>
      </c>
      <c r="F596" s="75">
        <f t="shared" si="173"/>
        <v>0</v>
      </c>
    </row>
    <row r="597" spans="1:6">
      <c r="A597" s="14">
        <v>9940020170</v>
      </c>
      <c r="B597" s="10" t="s">
        <v>53</v>
      </c>
      <c r="C597" s="12" t="s">
        <v>54</v>
      </c>
      <c r="D597" s="75">
        <v>153.38999999999999</v>
      </c>
      <c r="E597" s="75">
        <v>0</v>
      </c>
      <c r="F597" s="75">
        <v>0</v>
      </c>
    </row>
    <row r="598" spans="1:6" ht="24">
      <c r="A598" s="28" t="s">
        <v>509</v>
      </c>
      <c r="B598" s="46"/>
      <c r="C598" s="12" t="s">
        <v>239</v>
      </c>
      <c r="D598" s="22">
        <f>D599+D601</f>
        <v>106.752</v>
      </c>
      <c r="E598" s="22">
        <f>E599+E601</f>
        <v>231.75200000000001</v>
      </c>
      <c r="F598" s="22">
        <f>F599+F601</f>
        <v>231.75200000000001</v>
      </c>
    </row>
    <row r="599" spans="1:6" ht="72">
      <c r="A599" s="28" t="s">
        <v>509</v>
      </c>
      <c r="B599" s="25" t="s">
        <v>178</v>
      </c>
      <c r="C599" s="24" t="s">
        <v>179</v>
      </c>
      <c r="D599" s="22">
        <f>D600</f>
        <v>0</v>
      </c>
      <c r="E599" s="22">
        <f>E600</f>
        <v>83.632000000000005</v>
      </c>
      <c r="F599" s="22">
        <f>F600</f>
        <v>83.632000000000005</v>
      </c>
    </row>
    <row r="600" spans="1:6" ht="36">
      <c r="A600" s="28" t="s">
        <v>509</v>
      </c>
      <c r="B600" s="45" t="s">
        <v>182</v>
      </c>
      <c r="C600" s="29" t="s">
        <v>66</v>
      </c>
      <c r="D600" s="22">
        <v>0</v>
      </c>
      <c r="E600" s="22">
        <v>83.632000000000005</v>
      </c>
      <c r="F600" s="22">
        <v>83.632000000000005</v>
      </c>
    </row>
    <row r="601" spans="1:6" ht="36">
      <c r="A601" s="28" t="s">
        <v>509</v>
      </c>
      <c r="B601" s="25" t="s">
        <v>51</v>
      </c>
      <c r="C601" s="24" t="s">
        <v>52</v>
      </c>
      <c r="D601" s="22">
        <f t="shared" ref="D601:F601" si="174">D602</f>
        <v>106.752</v>
      </c>
      <c r="E601" s="22">
        <f t="shared" si="174"/>
        <v>148.12</v>
      </c>
      <c r="F601" s="22">
        <f t="shared" si="174"/>
        <v>148.12</v>
      </c>
    </row>
    <row r="602" spans="1:6" s="1" customFormat="1">
      <c r="A602" s="28" t="s">
        <v>509</v>
      </c>
      <c r="B602" s="10" t="s">
        <v>53</v>
      </c>
      <c r="C602" s="12" t="s">
        <v>54</v>
      </c>
      <c r="D602" s="22">
        <v>106.752</v>
      </c>
      <c r="E602" s="22">
        <v>148.12</v>
      </c>
      <c r="F602" s="22">
        <v>148.12</v>
      </c>
    </row>
    <row r="603" spans="1:6" s="1" customFormat="1" ht="36">
      <c r="A603" s="9" t="s">
        <v>510</v>
      </c>
      <c r="B603" s="10"/>
      <c r="C603" s="12" t="s">
        <v>511</v>
      </c>
      <c r="D603" s="22">
        <f t="shared" ref="D603:F604" si="175">D604</f>
        <v>6000</v>
      </c>
      <c r="E603" s="22">
        <f t="shared" si="175"/>
        <v>0</v>
      </c>
      <c r="F603" s="22">
        <f t="shared" si="175"/>
        <v>0</v>
      </c>
    </row>
    <row r="604" spans="1:6" s="1" customFormat="1">
      <c r="A604" s="9" t="s">
        <v>510</v>
      </c>
      <c r="B604" s="10">
        <v>500</v>
      </c>
      <c r="C604" s="12" t="s">
        <v>206</v>
      </c>
      <c r="D604" s="22">
        <f t="shared" si="175"/>
        <v>6000</v>
      </c>
      <c r="E604" s="22">
        <f t="shared" si="175"/>
        <v>0</v>
      </c>
      <c r="F604" s="22">
        <f t="shared" si="175"/>
        <v>0</v>
      </c>
    </row>
    <row r="605" spans="1:6" s="1" customFormat="1">
      <c r="A605" s="9" t="s">
        <v>510</v>
      </c>
      <c r="B605" s="52" t="s">
        <v>207</v>
      </c>
      <c r="C605" s="53" t="s">
        <v>208</v>
      </c>
      <c r="D605" s="22">
        <v>6000</v>
      </c>
      <c r="E605" s="22">
        <v>0</v>
      </c>
      <c r="F605" s="22">
        <v>0</v>
      </c>
    </row>
    <row r="606" spans="1:6" s="1" customFormat="1" ht="48">
      <c r="A606" s="9" t="s">
        <v>512</v>
      </c>
      <c r="B606" s="10"/>
      <c r="C606" s="12" t="s">
        <v>513</v>
      </c>
      <c r="D606" s="22">
        <f t="shared" ref="D606:F607" si="176">D607</f>
        <v>0</v>
      </c>
      <c r="E606" s="22">
        <f t="shared" si="176"/>
        <v>10</v>
      </c>
      <c r="F606" s="22">
        <f t="shared" si="176"/>
        <v>0</v>
      </c>
    </row>
    <row r="607" spans="1:6" s="1" customFormat="1">
      <c r="A607" s="9" t="s">
        <v>512</v>
      </c>
      <c r="B607" s="10">
        <v>500</v>
      </c>
      <c r="C607" s="12" t="s">
        <v>206</v>
      </c>
      <c r="D607" s="22">
        <f t="shared" si="176"/>
        <v>0</v>
      </c>
      <c r="E607" s="22">
        <f t="shared" si="176"/>
        <v>10</v>
      </c>
      <c r="F607" s="22">
        <f t="shared" si="176"/>
        <v>0</v>
      </c>
    </row>
    <row r="608" spans="1:6" s="1" customFormat="1">
      <c r="A608" s="9" t="s">
        <v>512</v>
      </c>
      <c r="B608" s="10" t="s">
        <v>207</v>
      </c>
      <c r="C608" s="12" t="s">
        <v>208</v>
      </c>
      <c r="D608" s="22">
        <v>0</v>
      </c>
      <c r="E608" s="22">
        <v>10</v>
      </c>
      <c r="F608" s="22">
        <v>0</v>
      </c>
    </row>
    <row r="609" spans="1:6" s="1" customFormat="1" ht="36">
      <c r="A609" s="50" t="s">
        <v>514</v>
      </c>
      <c r="B609" s="9"/>
      <c r="C609" s="12" t="s">
        <v>515</v>
      </c>
      <c r="D609" s="66">
        <f>D610+D613</f>
        <v>2201.0830000000001</v>
      </c>
      <c r="E609" s="66">
        <f t="shared" ref="E609:F609" si="177">E610+E613</f>
        <v>355.21199999999999</v>
      </c>
      <c r="F609" s="66">
        <f t="shared" si="177"/>
        <v>355.21199999999999</v>
      </c>
    </row>
    <row r="610" spans="1:6" s="1" customFormat="1" ht="36">
      <c r="A610" s="50" t="s">
        <v>514</v>
      </c>
      <c r="B610" s="25" t="s">
        <v>51</v>
      </c>
      <c r="C610" s="24" t="s">
        <v>52</v>
      </c>
      <c r="D610" s="66">
        <f>D611+D612</f>
        <v>2200.5630000000001</v>
      </c>
      <c r="E610" s="66">
        <f>E611+E612</f>
        <v>355.21199999999999</v>
      </c>
      <c r="F610" s="66">
        <f>F611+F612</f>
        <v>355.21199999999999</v>
      </c>
    </row>
    <row r="611" spans="1:6" s="1" customFormat="1" ht="24">
      <c r="A611" s="50" t="s">
        <v>514</v>
      </c>
      <c r="B611" s="10" t="s">
        <v>53</v>
      </c>
      <c r="C611" s="12" t="s">
        <v>54</v>
      </c>
      <c r="D611" s="66">
        <v>2158.7139999999999</v>
      </c>
      <c r="E611" s="66">
        <v>201.06299999999999</v>
      </c>
      <c r="F611" s="66">
        <v>201.06299999999999</v>
      </c>
    </row>
    <row r="612" spans="1:6" s="1" customFormat="1" ht="24">
      <c r="A612" s="50" t="s">
        <v>514</v>
      </c>
      <c r="B612" s="10">
        <v>247</v>
      </c>
      <c r="C612" s="12" t="s">
        <v>357</v>
      </c>
      <c r="D612" s="66">
        <v>41.848999999999997</v>
      </c>
      <c r="E612" s="66">
        <v>154.149</v>
      </c>
      <c r="F612" s="66">
        <v>154.149</v>
      </c>
    </row>
    <row r="613" spans="1:6" s="1" customFormat="1" ht="24">
      <c r="A613" s="50" t="s">
        <v>514</v>
      </c>
      <c r="B613" s="25" t="s">
        <v>358</v>
      </c>
      <c r="C613" s="24" t="s">
        <v>359</v>
      </c>
      <c r="D613" s="22">
        <f>D615+D614</f>
        <v>0.52</v>
      </c>
      <c r="E613" s="22">
        <f t="shared" ref="E613:F613" si="178">E615+E614</f>
        <v>0</v>
      </c>
      <c r="F613" s="22">
        <f t="shared" si="178"/>
        <v>0</v>
      </c>
    </row>
    <row r="614" spans="1:6" s="1" customFormat="1" ht="24">
      <c r="A614" s="50" t="s">
        <v>514</v>
      </c>
      <c r="B614" s="25">
        <v>851</v>
      </c>
      <c r="C614" s="24" t="s">
        <v>360</v>
      </c>
      <c r="D614" s="22">
        <v>0.22</v>
      </c>
      <c r="E614" s="22">
        <v>0</v>
      </c>
      <c r="F614" s="22">
        <v>0</v>
      </c>
    </row>
    <row r="615" spans="1:6" s="1" customFormat="1" ht="24">
      <c r="A615" s="50" t="s">
        <v>514</v>
      </c>
      <c r="B615" s="10">
        <v>853</v>
      </c>
      <c r="C615" s="12" t="s">
        <v>455</v>
      </c>
      <c r="D615" s="22">
        <v>0.3</v>
      </c>
      <c r="E615" s="22">
        <v>0</v>
      </c>
      <c r="F615" s="22">
        <v>0</v>
      </c>
    </row>
    <row r="616" spans="1:6" s="1" customFormat="1" ht="36">
      <c r="A616" s="76" t="s">
        <v>516</v>
      </c>
      <c r="B616" s="18"/>
      <c r="C616" s="20" t="s">
        <v>517</v>
      </c>
      <c r="D616" s="21">
        <f>D620+D627+D633+D636+D639+D648+D660+D666+D669+D654+D642+D617</f>
        <v>54788.851999999984</v>
      </c>
      <c r="E616" s="21">
        <f t="shared" ref="E616:F616" si="179">E620+E627+E633+E636+E639+E648+E660+E666+E669+E654+E642+E617</f>
        <v>24050.45</v>
      </c>
      <c r="F616" s="21">
        <f t="shared" si="179"/>
        <v>19207.13</v>
      </c>
    </row>
    <row r="617" spans="1:6" s="1" customFormat="1" ht="48">
      <c r="A617" s="14">
        <v>9950010080</v>
      </c>
      <c r="B617" s="10"/>
      <c r="C617" s="12" t="s">
        <v>518</v>
      </c>
      <c r="D617" s="75">
        <f>D618</f>
        <v>5648.7</v>
      </c>
      <c r="E617" s="75">
        <f t="shared" ref="E617:F618" si="180">E618</f>
        <v>0</v>
      </c>
      <c r="F617" s="75">
        <f t="shared" si="180"/>
        <v>0</v>
      </c>
    </row>
    <row r="618" spans="1:6" s="1" customFormat="1">
      <c r="A618" s="14">
        <v>9950010080</v>
      </c>
      <c r="B618" s="10">
        <v>800</v>
      </c>
      <c r="C618" s="12" t="s">
        <v>359</v>
      </c>
      <c r="D618" s="75">
        <f>D619</f>
        <v>5648.7</v>
      </c>
      <c r="E618" s="75">
        <f t="shared" si="180"/>
        <v>0</v>
      </c>
      <c r="F618" s="75">
        <f t="shared" si="180"/>
        <v>0</v>
      </c>
    </row>
    <row r="619" spans="1:6" s="1" customFormat="1">
      <c r="A619" s="14">
        <v>9950010080</v>
      </c>
      <c r="B619" s="10">
        <v>880</v>
      </c>
      <c r="C619" s="12" t="s">
        <v>519</v>
      </c>
      <c r="D619" s="75">
        <v>5648.7</v>
      </c>
      <c r="E619" s="75">
        <v>0</v>
      </c>
      <c r="F619" s="75">
        <v>0</v>
      </c>
    </row>
    <row r="620" spans="1:6" s="1" customFormat="1" ht="60">
      <c r="A620" s="50" t="s">
        <v>520</v>
      </c>
      <c r="B620" s="26"/>
      <c r="C620" s="27" t="s">
        <v>521</v>
      </c>
      <c r="D620" s="22">
        <f>D621+D625</f>
        <v>745.6</v>
      </c>
      <c r="E620" s="22">
        <f>E621+E625</f>
        <v>752.6</v>
      </c>
      <c r="F620" s="22">
        <f>F621+F625</f>
        <v>759.8</v>
      </c>
    </row>
    <row r="621" spans="1:6" s="1" customFormat="1" ht="72">
      <c r="A621" s="50" t="s">
        <v>520</v>
      </c>
      <c r="B621" s="25" t="s">
        <v>178</v>
      </c>
      <c r="C621" s="24" t="s">
        <v>179</v>
      </c>
      <c r="D621" s="22">
        <f>D622+D623+D624</f>
        <v>701.755</v>
      </c>
      <c r="E621" s="22">
        <f>E622+E623+E624</f>
        <v>689.40899999999999</v>
      </c>
      <c r="F621" s="22">
        <f>F622+F623+F624</f>
        <v>689.40899999999999</v>
      </c>
    </row>
    <row r="622" spans="1:6" s="1" customFormat="1" ht="24">
      <c r="A622" s="50" t="s">
        <v>520</v>
      </c>
      <c r="B622" s="45" t="s">
        <v>180</v>
      </c>
      <c r="C622" s="29" t="s">
        <v>181</v>
      </c>
      <c r="D622" s="22">
        <v>539.91300000000001</v>
      </c>
      <c r="E622" s="22">
        <v>454.5</v>
      </c>
      <c r="F622" s="22">
        <v>454.5</v>
      </c>
    </row>
    <row r="623" spans="1:6" s="1" customFormat="1" ht="36">
      <c r="A623" s="50" t="s">
        <v>520</v>
      </c>
      <c r="B623" s="45" t="s">
        <v>182</v>
      </c>
      <c r="C623" s="29" t="s">
        <v>66</v>
      </c>
      <c r="D623" s="22">
        <v>0</v>
      </c>
      <c r="E623" s="22">
        <v>75</v>
      </c>
      <c r="F623" s="22">
        <v>75</v>
      </c>
    </row>
    <row r="624" spans="1:6" s="1" customFormat="1" ht="48">
      <c r="A624" s="50" t="s">
        <v>520</v>
      </c>
      <c r="B624" s="45">
        <v>129</v>
      </c>
      <c r="C624" s="29" t="s">
        <v>183</v>
      </c>
      <c r="D624" s="22">
        <v>161.84200000000001</v>
      </c>
      <c r="E624" s="22">
        <v>159.90899999999999</v>
      </c>
      <c r="F624" s="22">
        <v>159.90899999999999</v>
      </c>
    </row>
    <row r="625" spans="1:6" s="1" customFormat="1" ht="36">
      <c r="A625" s="50" t="s">
        <v>520</v>
      </c>
      <c r="B625" s="25" t="s">
        <v>51</v>
      </c>
      <c r="C625" s="24" t="s">
        <v>52</v>
      </c>
      <c r="D625" s="22">
        <f>D626</f>
        <v>43.844999999999999</v>
      </c>
      <c r="E625" s="22">
        <f>E626</f>
        <v>63.191000000000003</v>
      </c>
      <c r="F625" s="22">
        <f>F626</f>
        <v>70.391000000000005</v>
      </c>
    </row>
    <row r="626" spans="1:6" s="1" customFormat="1" ht="24">
      <c r="A626" s="50" t="s">
        <v>520</v>
      </c>
      <c r="B626" s="10" t="s">
        <v>53</v>
      </c>
      <c r="C626" s="12" t="s">
        <v>54</v>
      </c>
      <c r="D626" s="22">
        <v>43.844999999999999</v>
      </c>
      <c r="E626" s="22">
        <v>63.191000000000003</v>
      </c>
      <c r="F626" s="22">
        <v>70.391000000000005</v>
      </c>
    </row>
    <row r="627" spans="1:6" s="1" customFormat="1" ht="84">
      <c r="A627" s="50" t="s">
        <v>522</v>
      </c>
      <c r="B627" s="26"/>
      <c r="C627" s="27" t="s">
        <v>523</v>
      </c>
      <c r="D627" s="30">
        <f>D631+D628</f>
        <v>319.5</v>
      </c>
      <c r="E627" s="22">
        <f>E631+E628</f>
        <v>322.20000000000005</v>
      </c>
      <c r="F627" s="22">
        <f>F631+F628</f>
        <v>324.90000000000003</v>
      </c>
    </row>
    <row r="628" spans="1:6" s="1" customFormat="1" ht="72">
      <c r="A628" s="50" t="s">
        <v>522</v>
      </c>
      <c r="B628" s="25" t="s">
        <v>178</v>
      </c>
      <c r="C628" s="24" t="s">
        <v>179</v>
      </c>
      <c r="D628" s="30">
        <f>D629+D630</f>
        <v>291.84199999999998</v>
      </c>
      <c r="E628" s="22">
        <f>E629+E630</f>
        <v>273.42</v>
      </c>
      <c r="F628" s="22">
        <f>F629+F630</f>
        <v>273.42</v>
      </c>
    </row>
    <row r="629" spans="1:6" s="1" customFormat="1" ht="24">
      <c r="A629" s="50" t="s">
        <v>522</v>
      </c>
      <c r="B629" s="45" t="s">
        <v>180</v>
      </c>
      <c r="C629" s="29" t="s">
        <v>181</v>
      </c>
      <c r="D629" s="30">
        <v>224.15799999999999</v>
      </c>
      <c r="E629" s="30">
        <v>210</v>
      </c>
      <c r="F629" s="30">
        <v>210</v>
      </c>
    </row>
    <row r="630" spans="1:6" s="1" customFormat="1" ht="48">
      <c r="A630" s="50" t="s">
        <v>522</v>
      </c>
      <c r="B630" s="45">
        <v>129</v>
      </c>
      <c r="C630" s="29" t="s">
        <v>183</v>
      </c>
      <c r="D630" s="30">
        <v>67.683999999999997</v>
      </c>
      <c r="E630" s="30">
        <v>63.42</v>
      </c>
      <c r="F630" s="30">
        <v>63.42</v>
      </c>
    </row>
    <row r="631" spans="1:6" s="1" customFormat="1" ht="36">
      <c r="A631" s="50" t="s">
        <v>522</v>
      </c>
      <c r="B631" s="25" t="s">
        <v>51</v>
      </c>
      <c r="C631" s="24" t="s">
        <v>52</v>
      </c>
      <c r="D631" s="30">
        <f>D632</f>
        <v>27.658000000000001</v>
      </c>
      <c r="E631" s="30">
        <f>E632</f>
        <v>48.78</v>
      </c>
      <c r="F631" s="30">
        <f>F632</f>
        <v>51.48</v>
      </c>
    </row>
    <row r="632" spans="1:6" s="1" customFormat="1" ht="24">
      <c r="A632" s="50" t="s">
        <v>522</v>
      </c>
      <c r="B632" s="10" t="s">
        <v>53</v>
      </c>
      <c r="C632" s="12" t="s">
        <v>54</v>
      </c>
      <c r="D632" s="30">
        <v>27.658000000000001</v>
      </c>
      <c r="E632" s="30">
        <v>48.78</v>
      </c>
      <c r="F632" s="30">
        <v>51.48</v>
      </c>
    </row>
    <row r="633" spans="1:6" s="1" customFormat="1" ht="84">
      <c r="A633" s="9" t="s">
        <v>524</v>
      </c>
      <c r="B633" s="10"/>
      <c r="C633" s="12" t="s">
        <v>525</v>
      </c>
      <c r="D633" s="22">
        <f t="shared" ref="D633:F634" si="181">D634</f>
        <v>9162</v>
      </c>
      <c r="E633" s="22">
        <f t="shared" si="181"/>
        <v>9162</v>
      </c>
      <c r="F633" s="22">
        <f t="shared" si="181"/>
        <v>9162</v>
      </c>
    </row>
    <row r="634" spans="1:6" s="1" customFormat="1" ht="24">
      <c r="A634" s="9" t="s">
        <v>524</v>
      </c>
      <c r="B634" s="25" t="s">
        <v>55</v>
      </c>
      <c r="C634" s="24" t="s">
        <v>56</v>
      </c>
      <c r="D634" s="22">
        <f t="shared" si="181"/>
        <v>9162</v>
      </c>
      <c r="E634" s="22">
        <f t="shared" si="181"/>
        <v>9162</v>
      </c>
      <c r="F634" s="22">
        <f t="shared" si="181"/>
        <v>9162</v>
      </c>
    </row>
    <row r="635" spans="1:6" s="1" customFormat="1" ht="36">
      <c r="A635" s="9" t="s">
        <v>524</v>
      </c>
      <c r="B635" s="10">
        <v>313</v>
      </c>
      <c r="C635" s="12" t="s">
        <v>526</v>
      </c>
      <c r="D635" s="22">
        <v>9162</v>
      </c>
      <c r="E635" s="22">
        <v>9162</v>
      </c>
      <c r="F635" s="30">
        <v>9162</v>
      </c>
    </row>
    <row r="636" spans="1:6" s="1" customFormat="1" ht="60">
      <c r="A636" s="50" t="s">
        <v>527</v>
      </c>
      <c r="B636" s="26"/>
      <c r="C636" s="32" t="s">
        <v>528</v>
      </c>
      <c r="D636" s="22">
        <f t="shared" ref="D636:F637" si="182">D637</f>
        <v>0</v>
      </c>
      <c r="E636" s="22">
        <f t="shared" si="182"/>
        <v>9149.6</v>
      </c>
      <c r="F636" s="22">
        <f t="shared" si="182"/>
        <v>2287.4</v>
      </c>
    </row>
    <row r="637" spans="1:6" s="1" customFormat="1" ht="36">
      <c r="A637" s="50" t="s">
        <v>527</v>
      </c>
      <c r="B637" s="25">
        <v>400</v>
      </c>
      <c r="C637" s="24" t="s">
        <v>529</v>
      </c>
      <c r="D637" s="22">
        <f t="shared" si="182"/>
        <v>0</v>
      </c>
      <c r="E637" s="22">
        <f t="shared" si="182"/>
        <v>9149.6</v>
      </c>
      <c r="F637" s="22">
        <f t="shared" si="182"/>
        <v>2287.4</v>
      </c>
    </row>
    <row r="638" spans="1:6" s="1" customFormat="1" ht="48">
      <c r="A638" s="50" t="s">
        <v>527</v>
      </c>
      <c r="B638" s="10">
        <v>412</v>
      </c>
      <c r="C638" s="12" t="s">
        <v>530</v>
      </c>
      <c r="D638" s="22">
        <v>0</v>
      </c>
      <c r="E638" s="22">
        <v>9149.6</v>
      </c>
      <c r="F638" s="30">
        <v>2287.4</v>
      </c>
    </row>
    <row r="639" spans="1:6" s="1" customFormat="1" ht="84">
      <c r="A639" s="50" t="s">
        <v>531</v>
      </c>
      <c r="B639" s="26"/>
      <c r="C639" s="32" t="s">
        <v>532</v>
      </c>
      <c r="D639" s="22">
        <f t="shared" ref="D639:F640" si="183">D640</f>
        <v>29736.1</v>
      </c>
      <c r="E639" s="22">
        <f t="shared" si="183"/>
        <v>0</v>
      </c>
      <c r="F639" s="22">
        <f t="shared" si="183"/>
        <v>2287.4</v>
      </c>
    </row>
    <row r="640" spans="1:6" s="1" customFormat="1" ht="36">
      <c r="A640" s="50" t="s">
        <v>531</v>
      </c>
      <c r="B640" s="25">
        <v>400</v>
      </c>
      <c r="C640" s="24" t="s">
        <v>529</v>
      </c>
      <c r="D640" s="22">
        <f t="shared" si="183"/>
        <v>29736.1</v>
      </c>
      <c r="E640" s="22">
        <f t="shared" si="183"/>
        <v>0</v>
      </c>
      <c r="F640" s="22">
        <f t="shared" si="183"/>
        <v>2287.4</v>
      </c>
    </row>
    <row r="641" spans="1:6" s="1" customFormat="1" ht="48">
      <c r="A641" s="50" t="s">
        <v>531</v>
      </c>
      <c r="B641" s="10">
        <v>412</v>
      </c>
      <c r="C641" s="12" t="s">
        <v>530</v>
      </c>
      <c r="D641" s="22">
        <v>29736.1</v>
      </c>
      <c r="E641" s="72">
        <v>0</v>
      </c>
      <c r="F641" s="71">
        <v>2287.4</v>
      </c>
    </row>
    <row r="642" spans="1:6" s="1" customFormat="1" ht="36">
      <c r="A642" s="9" t="s">
        <v>533</v>
      </c>
      <c r="B642" s="10"/>
      <c r="C642" s="12" t="s">
        <v>534</v>
      </c>
      <c r="D642" s="61">
        <f>D643+D646</f>
        <v>3012.5299999999997</v>
      </c>
      <c r="E642" s="61">
        <f>E643+E646</f>
        <v>0</v>
      </c>
      <c r="F642" s="61">
        <f>F643+F646</f>
        <v>0</v>
      </c>
    </row>
    <row r="643" spans="1:6" s="1" customFormat="1" ht="72">
      <c r="A643" s="9" t="s">
        <v>533</v>
      </c>
      <c r="B643" s="25" t="s">
        <v>178</v>
      </c>
      <c r="C643" s="24" t="s">
        <v>179</v>
      </c>
      <c r="D643" s="61">
        <f>D644+D645</f>
        <v>2339.2829999999999</v>
      </c>
      <c r="E643" s="61">
        <f>E644+E645</f>
        <v>0</v>
      </c>
      <c r="F643" s="61">
        <f>F644+F645</f>
        <v>0</v>
      </c>
    </row>
    <row r="644" spans="1:6" s="1" customFormat="1" ht="36">
      <c r="A644" s="9" t="s">
        <v>533</v>
      </c>
      <c r="B644" s="45" t="s">
        <v>182</v>
      </c>
      <c r="C644" s="29" t="s">
        <v>66</v>
      </c>
      <c r="D644" s="61">
        <v>1796.6849999999999</v>
      </c>
      <c r="E644" s="61">
        <v>0</v>
      </c>
      <c r="F644" s="61">
        <v>0</v>
      </c>
    </row>
    <row r="645" spans="1:6" s="1" customFormat="1" ht="48">
      <c r="A645" s="9" t="s">
        <v>533</v>
      </c>
      <c r="B645" s="45">
        <v>129</v>
      </c>
      <c r="C645" s="29" t="s">
        <v>535</v>
      </c>
      <c r="D645" s="61">
        <v>542.59799999999996</v>
      </c>
      <c r="E645" s="61">
        <v>0</v>
      </c>
      <c r="F645" s="61">
        <v>0</v>
      </c>
    </row>
    <row r="646" spans="1:6" s="1" customFormat="1" ht="36">
      <c r="A646" s="9" t="s">
        <v>533</v>
      </c>
      <c r="B646" s="25" t="s">
        <v>51</v>
      </c>
      <c r="C646" s="24" t="s">
        <v>536</v>
      </c>
      <c r="D646" s="61">
        <f>D647</f>
        <v>673.24699999999996</v>
      </c>
      <c r="E646" s="61">
        <f>E647</f>
        <v>0</v>
      </c>
      <c r="F646" s="61">
        <f>F647</f>
        <v>0</v>
      </c>
    </row>
    <row r="647" spans="1:6" s="1" customFormat="1">
      <c r="A647" s="9" t="s">
        <v>533</v>
      </c>
      <c r="B647" s="10" t="s">
        <v>53</v>
      </c>
      <c r="C647" s="12" t="s">
        <v>261</v>
      </c>
      <c r="D647" s="61">
        <v>673.24699999999996</v>
      </c>
      <c r="E647" s="61">
        <v>0</v>
      </c>
      <c r="F647" s="61">
        <v>0</v>
      </c>
    </row>
    <row r="648" spans="1:6" s="1" customFormat="1" ht="48">
      <c r="A648" s="10">
        <v>9950040680</v>
      </c>
      <c r="B648" s="10"/>
      <c r="C648" s="64" t="s">
        <v>456</v>
      </c>
      <c r="D648" s="30">
        <f>D649+D652</f>
        <v>915.14900000000011</v>
      </c>
      <c r="E648" s="30">
        <f>E649+E652</f>
        <v>695.05</v>
      </c>
      <c r="F648" s="30">
        <f>F649+F652</f>
        <v>417.03</v>
      </c>
    </row>
    <row r="649" spans="1:6" s="1" customFormat="1" ht="72">
      <c r="A649" s="10">
        <v>9950040680</v>
      </c>
      <c r="B649" s="25" t="s">
        <v>178</v>
      </c>
      <c r="C649" s="24" t="s">
        <v>179</v>
      </c>
      <c r="D649" s="30">
        <f>D650+D651</f>
        <v>900.00700000000006</v>
      </c>
      <c r="E649" s="30">
        <f>E650+E651</f>
        <v>683.55</v>
      </c>
      <c r="F649" s="30">
        <f>F650+F651</f>
        <v>410.13</v>
      </c>
    </row>
    <row r="650" spans="1:6" s="1" customFormat="1" ht="24">
      <c r="A650" s="10">
        <v>9950040680</v>
      </c>
      <c r="B650" s="45" t="s">
        <v>180</v>
      </c>
      <c r="C650" s="29" t="s">
        <v>181</v>
      </c>
      <c r="D650" s="30">
        <v>691.25</v>
      </c>
      <c r="E650" s="22">
        <v>525</v>
      </c>
      <c r="F650" s="22">
        <v>315</v>
      </c>
    </row>
    <row r="651" spans="1:6" s="1" customFormat="1" ht="48">
      <c r="A651" s="10">
        <v>9950040680</v>
      </c>
      <c r="B651" s="45">
        <v>129</v>
      </c>
      <c r="C651" s="29" t="s">
        <v>535</v>
      </c>
      <c r="D651" s="30">
        <v>208.75700000000001</v>
      </c>
      <c r="E651" s="22">
        <v>158.55000000000001</v>
      </c>
      <c r="F651" s="22">
        <v>95.13</v>
      </c>
    </row>
    <row r="652" spans="1:6" s="1" customFormat="1" ht="36">
      <c r="A652" s="10">
        <v>9950040680</v>
      </c>
      <c r="B652" s="25" t="s">
        <v>51</v>
      </c>
      <c r="C652" s="24" t="s">
        <v>537</v>
      </c>
      <c r="D652" s="30">
        <f>D653</f>
        <v>15.141999999999999</v>
      </c>
      <c r="E652" s="22">
        <f>E653</f>
        <v>11.5</v>
      </c>
      <c r="F652" s="22">
        <f>F653</f>
        <v>6.9</v>
      </c>
    </row>
    <row r="653" spans="1:6" s="1" customFormat="1">
      <c r="A653" s="10">
        <v>9950040680</v>
      </c>
      <c r="B653" s="10" t="s">
        <v>53</v>
      </c>
      <c r="C653" s="12" t="s">
        <v>54</v>
      </c>
      <c r="D653" s="30">
        <v>15.141999999999999</v>
      </c>
      <c r="E653" s="22">
        <v>11.5</v>
      </c>
      <c r="F653" s="22">
        <v>6.9</v>
      </c>
    </row>
    <row r="654" spans="1:6" s="1" customFormat="1" ht="48">
      <c r="A654" s="51" t="s">
        <v>538</v>
      </c>
      <c r="B654" s="10"/>
      <c r="C654" s="12" t="s">
        <v>539</v>
      </c>
      <c r="D654" s="30">
        <f>D655+D658</f>
        <v>1209.153</v>
      </c>
      <c r="E654" s="30">
        <f>E655+E658</f>
        <v>0</v>
      </c>
      <c r="F654" s="22">
        <f>F655+F658</f>
        <v>0</v>
      </c>
    </row>
    <row r="655" spans="1:6" s="1" customFormat="1" ht="72">
      <c r="A655" s="51" t="s">
        <v>538</v>
      </c>
      <c r="B655" s="25" t="s">
        <v>178</v>
      </c>
      <c r="C655" s="24" t="s">
        <v>179</v>
      </c>
      <c r="D655" s="30">
        <f>D656+D657</f>
        <v>546.84</v>
      </c>
      <c r="E655" s="30">
        <f>E656+E657</f>
        <v>0</v>
      </c>
      <c r="F655" s="22">
        <f>F656+F657</f>
        <v>0</v>
      </c>
    </row>
    <row r="656" spans="1:6" s="1" customFormat="1" ht="24">
      <c r="A656" s="51" t="s">
        <v>538</v>
      </c>
      <c r="B656" s="45" t="s">
        <v>180</v>
      </c>
      <c r="C656" s="29" t="s">
        <v>181</v>
      </c>
      <c r="D656" s="30">
        <v>420</v>
      </c>
      <c r="E656" s="30">
        <v>0</v>
      </c>
      <c r="F656" s="22">
        <v>0</v>
      </c>
    </row>
    <row r="657" spans="1:6" s="1" customFormat="1" ht="48">
      <c r="A657" s="51" t="s">
        <v>538</v>
      </c>
      <c r="B657" s="45">
        <v>129</v>
      </c>
      <c r="C657" s="29" t="s">
        <v>535</v>
      </c>
      <c r="D657" s="30">
        <v>126.84</v>
      </c>
      <c r="E657" s="30">
        <v>0</v>
      </c>
      <c r="F657" s="22">
        <v>0</v>
      </c>
    </row>
    <row r="658" spans="1:6" s="1" customFormat="1" ht="36">
      <c r="A658" s="51" t="s">
        <v>538</v>
      </c>
      <c r="B658" s="25" t="s">
        <v>51</v>
      </c>
      <c r="C658" s="24" t="s">
        <v>537</v>
      </c>
      <c r="D658" s="30">
        <f>D659</f>
        <v>662.31299999999999</v>
      </c>
      <c r="E658" s="30">
        <f>E659</f>
        <v>0</v>
      </c>
      <c r="F658" s="22">
        <f>F659</f>
        <v>0</v>
      </c>
    </row>
    <row r="659" spans="1:6" s="1" customFormat="1" ht="24">
      <c r="A659" s="51" t="s">
        <v>538</v>
      </c>
      <c r="B659" s="10" t="s">
        <v>53</v>
      </c>
      <c r="C659" s="12" t="s">
        <v>54</v>
      </c>
      <c r="D659" s="30">
        <v>662.31299999999999</v>
      </c>
      <c r="E659" s="30">
        <v>0</v>
      </c>
      <c r="F659" s="22">
        <v>0</v>
      </c>
    </row>
    <row r="660" spans="1:6" s="1" customFormat="1" ht="36">
      <c r="A660" s="51" t="s">
        <v>540</v>
      </c>
      <c r="B660" s="10"/>
      <c r="C660" s="36" t="s">
        <v>541</v>
      </c>
      <c r="D660" s="30">
        <f>D661+D664</f>
        <v>278.02000000000004</v>
      </c>
      <c r="E660" s="30">
        <f>E661+E664</f>
        <v>0</v>
      </c>
      <c r="F660" s="22">
        <f>F661+F664</f>
        <v>0</v>
      </c>
    </row>
    <row r="661" spans="1:6" s="1" customFormat="1" ht="72">
      <c r="A661" s="51" t="s">
        <v>540</v>
      </c>
      <c r="B661" s="25" t="s">
        <v>178</v>
      </c>
      <c r="C661" s="24" t="s">
        <v>179</v>
      </c>
      <c r="D661" s="30">
        <f>D662+D663</f>
        <v>273.42</v>
      </c>
      <c r="E661" s="30">
        <f>E662+E663</f>
        <v>0</v>
      </c>
      <c r="F661" s="30">
        <f>F662+F663</f>
        <v>0</v>
      </c>
    </row>
    <row r="662" spans="1:6" ht="24">
      <c r="A662" s="51" t="s">
        <v>540</v>
      </c>
      <c r="B662" s="45" t="s">
        <v>180</v>
      </c>
      <c r="C662" s="29" t="s">
        <v>181</v>
      </c>
      <c r="D662" s="30">
        <v>210</v>
      </c>
      <c r="E662" s="22">
        <v>0</v>
      </c>
      <c r="F662" s="22">
        <v>0</v>
      </c>
    </row>
    <row r="663" spans="1:6" ht="48">
      <c r="A663" s="51" t="s">
        <v>540</v>
      </c>
      <c r="B663" s="45">
        <v>129</v>
      </c>
      <c r="C663" s="29" t="s">
        <v>535</v>
      </c>
      <c r="D663" s="30">
        <v>63.42</v>
      </c>
      <c r="E663" s="22">
        <v>0</v>
      </c>
      <c r="F663" s="22">
        <v>0</v>
      </c>
    </row>
    <row r="664" spans="1:6" ht="36">
      <c r="A664" s="51" t="s">
        <v>540</v>
      </c>
      <c r="B664" s="25" t="s">
        <v>51</v>
      </c>
      <c r="C664" s="24" t="s">
        <v>537</v>
      </c>
      <c r="D664" s="30">
        <f>D665</f>
        <v>4.5999999999999996</v>
      </c>
      <c r="E664" s="30">
        <f>E665</f>
        <v>0</v>
      </c>
      <c r="F664" s="22">
        <f>F665</f>
        <v>0</v>
      </c>
    </row>
    <row r="665" spans="1:6" ht="24">
      <c r="A665" s="51" t="s">
        <v>540</v>
      </c>
      <c r="B665" s="10" t="s">
        <v>53</v>
      </c>
      <c r="C665" s="12" t="s">
        <v>54</v>
      </c>
      <c r="D665" s="30">
        <v>4.5999999999999996</v>
      </c>
      <c r="E665" s="30">
        <v>0</v>
      </c>
      <c r="F665" s="22">
        <v>0</v>
      </c>
    </row>
    <row r="666" spans="1:6" ht="48">
      <c r="A666" s="14">
        <v>9950051200</v>
      </c>
      <c r="B666" s="45"/>
      <c r="C666" s="32" t="s">
        <v>542</v>
      </c>
      <c r="D666" s="75">
        <f t="shared" ref="D666:F667" si="184">D667</f>
        <v>3.2</v>
      </c>
      <c r="E666" s="77">
        <f t="shared" si="184"/>
        <v>3.4</v>
      </c>
      <c r="F666" s="77">
        <f t="shared" si="184"/>
        <v>3</v>
      </c>
    </row>
    <row r="667" spans="1:6" ht="36">
      <c r="A667" s="14">
        <v>9950051200</v>
      </c>
      <c r="B667" s="25" t="s">
        <v>51</v>
      </c>
      <c r="C667" s="24" t="s">
        <v>52</v>
      </c>
      <c r="D667" s="75">
        <f t="shared" si="184"/>
        <v>3.2</v>
      </c>
      <c r="E667" s="77">
        <f t="shared" si="184"/>
        <v>3.4</v>
      </c>
      <c r="F667" s="77">
        <f>F668</f>
        <v>3</v>
      </c>
    </row>
    <row r="668" spans="1:6">
      <c r="A668" s="14">
        <v>9950051200</v>
      </c>
      <c r="B668" s="10" t="s">
        <v>53</v>
      </c>
      <c r="C668" s="12" t="s">
        <v>54</v>
      </c>
      <c r="D668" s="30">
        <v>3.2</v>
      </c>
      <c r="E668" s="22">
        <v>3.4</v>
      </c>
      <c r="F668" s="22">
        <v>3</v>
      </c>
    </row>
    <row r="669" spans="1:6" ht="48">
      <c r="A669" s="9" t="s">
        <v>543</v>
      </c>
      <c r="B669" s="9"/>
      <c r="C669" s="32" t="s">
        <v>544</v>
      </c>
      <c r="D669" s="30">
        <f>D670+D673</f>
        <v>3758.9</v>
      </c>
      <c r="E669" s="22">
        <f>E670+E673</f>
        <v>3965.6</v>
      </c>
      <c r="F669" s="22">
        <f>F670+F673</f>
        <v>3965.6</v>
      </c>
    </row>
    <row r="670" spans="1:6" ht="72">
      <c r="A670" s="9" t="s">
        <v>543</v>
      </c>
      <c r="B670" s="25" t="s">
        <v>178</v>
      </c>
      <c r="C670" s="24" t="s">
        <v>179</v>
      </c>
      <c r="D670" s="30">
        <f>D671+D672</f>
        <v>2998.6840000000002</v>
      </c>
      <c r="E670" s="22">
        <f>E671+E672</f>
        <v>3010.1990000000001</v>
      </c>
      <c r="F670" s="22">
        <f>F671+F672</f>
        <v>3010.1990000000001</v>
      </c>
    </row>
    <row r="671" spans="1:6" ht="24">
      <c r="A671" s="9" t="s">
        <v>543</v>
      </c>
      <c r="B671" s="45" t="s">
        <v>180</v>
      </c>
      <c r="C671" s="29" t="s">
        <v>181</v>
      </c>
      <c r="D671" s="30">
        <v>2305.6590000000001</v>
      </c>
      <c r="E671" s="30">
        <v>2311.98</v>
      </c>
      <c r="F671" s="30">
        <v>2311.98</v>
      </c>
    </row>
    <row r="672" spans="1:6" ht="48">
      <c r="A672" s="9" t="s">
        <v>543</v>
      </c>
      <c r="B672" s="45">
        <v>129</v>
      </c>
      <c r="C672" s="29" t="s">
        <v>183</v>
      </c>
      <c r="D672" s="30">
        <v>693.02499999999998</v>
      </c>
      <c r="E672" s="30">
        <v>698.21900000000005</v>
      </c>
      <c r="F672" s="30">
        <v>698.21900000000005</v>
      </c>
    </row>
    <row r="673" spans="1:6" ht="36">
      <c r="A673" s="9" t="s">
        <v>543</v>
      </c>
      <c r="B673" s="25" t="s">
        <v>51</v>
      </c>
      <c r="C673" s="24" t="s">
        <v>52</v>
      </c>
      <c r="D673" s="30">
        <f>D674+D675</f>
        <v>760.21600000000001</v>
      </c>
      <c r="E673" s="30">
        <f>E674+E675</f>
        <v>955.40099999999995</v>
      </c>
      <c r="F673" s="30">
        <f>F674+F675</f>
        <v>955.40099999999995</v>
      </c>
    </row>
    <row r="674" spans="1:6">
      <c r="A674" s="9" t="s">
        <v>543</v>
      </c>
      <c r="B674" s="10" t="s">
        <v>53</v>
      </c>
      <c r="C674" s="12" t="s">
        <v>54</v>
      </c>
      <c r="D674" s="30">
        <v>535.93600000000004</v>
      </c>
      <c r="E674" s="30">
        <v>690.40099999999995</v>
      </c>
      <c r="F674" s="30">
        <v>690.40099999999995</v>
      </c>
    </row>
    <row r="675" spans="1:6">
      <c r="A675" s="9" t="s">
        <v>543</v>
      </c>
      <c r="B675" s="10">
        <v>247</v>
      </c>
      <c r="C675" s="12" t="s">
        <v>357</v>
      </c>
      <c r="D675" s="30">
        <v>224.28</v>
      </c>
      <c r="E675" s="30">
        <v>265</v>
      </c>
      <c r="F675" s="30">
        <v>265</v>
      </c>
    </row>
    <row r="676" spans="1:6" ht="36">
      <c r="A676" s="18" t="s">
        <v>545</v>
      </c>
      <c r="B676" s="19"/>
      <c r="C676" s="20" t="s">
        <v>546</v>
      </c>
      <c r="D676" s="21">
        <f>D677+D682+D689+D696+D701+D708+D712+D717+D723</f>
        <v>80966.329000000012</v>
      </c>
      <c r="E676" s="21">
        <f t="shared" ref="E676:F676" si="185">E677+E682+E689+E696+E701+E708+E712+E717+E723</f>
        <v>72167.077999999994</v>
      </c>
      <c r="F676" s="21">
        <f t="shared" si="185"/>
        <v>72440.497999999978</v>
      </c>
    </row>
    <row r="677" spans="1:6">
      <c r="A677" s="9" t="s">
        <v>547</v>
      </c>
      <c r="B677" s="10"/>
      <c r="C677" s="12" t="s">
        <v>548</v>
      </c>
      <c r="D677" s="22">
        <f>D679+D680+D681</f>
        <v>2387.56</v>
      </c>
      <c r="E677" s="22">
        <f>E679+E680+E681</f>
        <v>2623.6680000000001</v>
      </c>
      <c r="F677" s="22">
        <f>F679+F680+F681</f>
        <v>2623.6680000000001</v>
      </c>
    </row>
    <row r="678" spans="1:6" ht="72">
      <c r="A678" s="9" t="s">
        <v>547</v>
      </c>
      <c r="B678" s="25" t="s">
        <v>178</v>
      </c>
      <c r="C678" s="24" t="s">
        <v>179</v>
      </c>
      <c r="D678" s="22">
        <f>D679+D680+D681</f>
        <v>2387.56</v>
      </c>
      <c r="E678" s="22">
        <f>E679+E680+E681</f>
        <v>2623.6680000000001</v>
      </c>
      <c r="F678" s="22">
        <f>F679+F680+F681</f>
        <v>2623.6680000000001</v>
      </c>
    </row>
    <row r="679" spans="1:6" ht="24">
      <c r="A679" s="9" t="s">
        <v>547</v>
      </c>
      <c r="B679" s="45" t="s">
        <v>180</v>
      </c>
      <c r="C679" s="29" t="s">
        <v>181</v>
      </c>
      <c r="D679" s="22">
        <v>1168.125</v>
      </c>
      <c r="E679" s="22">
        <v>1229.106</v>
      </c>
      <c r="F679" s="22">
        <v>1229.106</v>
      </c>
    </row>
    <row r="680" spans="1:6" ht="36">
      <c r="A680" s="9" t="s">
        <v>547</v>
      </c>
      <c r="B680" s="45" t="s">
        <v>182</v>
      </c>
      <c r="C680" s="29" t="s">
        <v>66</v>
      </c>
      <c r="D680" s="22">
        <v>668.471</v>
      </c>
      <c r="E680" s="22">
        <v>786</v>
      </c>
      <c r="F680" s="22">
        <v>786</v>
      </c>
    </row>
    <row r="681" spans="1:6" ht="48">
      <c r="A681" s="9" t="s">
        <v>547</v>
      </c>
      <c r="B681" s="45">
        <v>129</v>
      </c>
      <c r="C681" s="29" t="s">
        <v>183</v>
      </c>
      <c r="D681" s="30">
        <v>550.96400000000006</v>
      </c>
      <c r="E681" s="22">
        <v>608.56200000000001</v>
      </c>
      <c r="F681" s="22">
        <v>608.56200000000001</v>
      </c>
    </row>
    <row r="682" spans="1:6" ht="36">
      <c r="A682" s="9" t="s">
        <v>549</v>
      </c>
      <c r="B682" s="10"/>
      <c r="C682" s="12" t="s">
        <v>550</v>
      </c>
      <c r="D682" s="22">
        <f>D683+D687</f>
        <v>1852.69</v>
      </c>
      <c r="E682" s="22">
        <f t="shared" ref="E682:F682" si="186">E683+E687</f>
        <v>1494.4919999999997</v>
      </c>
      <c r="F682" s="22">
        <f t="shared" si="186"/>
        <v>1494.4919999999997</v>
      </c>
    </row>
    <row r="683" spans="1:6" ht="72">
      <c r="A683" s="9" t="s">
        <v>549</v>
      </c>
      <c r="B683" s="25" t="s">
        <v>178</v>
      </c>
      <c r="C683" s="24" t="s">
        <v>179</v>
      </c>
      <c r="D683" s="22">
        <f>D684+D685+D686</f>
        <v>1844.99</v>
      </c>
      <c r="E683" s="22">
        <f>E684+E685+E686</f>
        <v>1494.4919999999997</v>
      </c>
      <c r="F683" s="22">
        <f>F684+F685+F686</f>
        <v>1494.4919999999997</v>
      </c>
    </row>
    <row r="684" spans="1:6" ht="24">
      <c r="A684" s="9" t="s">
        <v>549</v>
      </c>
      <c r="B684" s="45" t="s">
        <v>180</v>
      </c>
      <c r="C684" s="29" t="s">
        <v>181</v>
      </c>
      <c r="D684" s="22">
        <v>1171.6669999999999</v>
      </c>
      <c r="E684" s="22">
        <v>910.84299999999996</v>
      </c>
      <c r="F684" s="22">
        <v>910.84299999999996</v>
      </c>
    </row>
    <row r="685" spans="1:6" ht="36">
      <c r="A685" s="9" t="s">
        <v>549</v>
      </c>
      <c r="B685" s="45" t="s">
        <v>182</v>
      </c>
      <c r="C685" s="29" t="s">
        <v>66</v>
      </c>
      <c r="D685" s="22">
        <v>246.304</v>
      </c>
      <c r="E685" s="22">
        <v>237</v>
      </c>
      <c r="F685" s="22">
        <v>237</v>
      </c>
    </row>
    <row r="686" spans="1:6" ht="48">
      <c r="A686" s="9" t="s">
        <v>549</v>
      </c>
      <c r="B686" s="45">
        <v>129</v>
      </c>
      <c r="C686" s="29" t="s">
        <v>183</v>
      </c>
      <c r="D686" s="22">
        <v>427.01900000000001</v>
      </c>
      <c r="E686" s="22">
        <v>346.649</v>
      </c>
      <c r="F686" s="22">
        <v>346.649</v>
      </c>
    </row>
    <row r="687" spans="1:6" ht="36">
      <c r="A687" s="9" t="s">
        <v>549</v>
      </c>
      <c r="B687" s="25" t="s">
        <v>51</v>
      </c>
      <c r="C687" s="24" t="s">
        <v>52</v>
      </c>
      <c r="D687" s="22">
        <f>D688</f>
        <v>7.7</v>
      </c>
      <c r="E687" s="22">
        <f t="shared" ref="E687:F687" si="187">E688</f>
        <v>0</v>
      </c>
      <c r="F687" s="22">
        <f t="shared" si="187"/>
        <v>0</v>
      </c>
    </row>
    <row r="688" spans="1:6">
      <c r="A688" s="9" t="s">
        <v>549</v>
      </c>
      <c r="B688" s="10" t="s">
        <v>53</v>
      </c>
      <c r="C688" s="12" t="s">
        <v>54</v>
      </c>
      <c r="D688" s="22">
        <v>7.7</v>
      </c>
      <c r="E688" s="22">
        <v>0</v>
      </c>
      <c r="F688" s="22">
        <v>0</v>
      </c>
    </row>
    <row r="689" spans="1:6" ht="36">
      <c r="A689" s="9" t="s">
        <v>551</v>
      </c>
      <c r="B689" s="10"/>
      <c r="C689" s="12" t="s">
        <v>552</v>
      </c>
      <c r="D689" s="30">
        <f>D690+D694</f>
        <v>51861.3</v>
      </c>
      <c r="E689" s="30">
        <f t="shared" ref="E689:F689" si="188">E690+E694</f>
        <v>43718.580999999998</v>
      </c>
      <c r="F689" s="30">
        <f t="shared" si="188"/>
        <v>43718.580999999998</v>
      </c>
    </row>
    <row r="690" spans="1:6" ht="28.5" customHeight="1">
      <c r="A690" s="9" t="s">
        <v>551</v>
      </c>
      <c r="B690" s="25" t="s">
        <v>178</v>
      </c>
      <c r="C690" s="24" t="s">
        <v>179</v>
      </c>
      <c r="D690" s="22">
        <f>D691+D692+D693</f>
        <v>50837.22</v>
      </c>
      <c r="E690" s="22">
        <f>E691+E692+E693</f>
        <v>43087.684999999998</v>
      </c>
      <c r="F690" s="22">
        <f>F691+F692+F693</f>
        <v>43087.684999999998</v>
      </c>
    </row>
    <row r="691" spans="1:6" ht="24" customHeight="1">
      <c r="A691" s="9" t="s">
        <v>551</v>
      </c>
      <c r="B691" s="45" t="s">
        <v>180</v>
      </c>
      <c r="C691" s="29" t="s">
        <v>181</v>
      </c>
      <c r="D691" s="22">
        <v>32235.402999999998</v>
      </c>
      <c r="E691" s="22">
        <v>24873.46</v>
      </c>
      <c r="F691" s="22">
        <v>24873.46</v>
      </c>
    </row>
    <row r="692" spans="1:6" ht="36">
      <c r="A692" s="9" t="s">
        <v>551</v>
      </c>
      <c r="B692" s="45" t="s">
        <v>182</v>
      </c>
      <c r="C692" s="29" t="s">
        <v>66</v>
      </c>
      <c r="D692" s="22">
        <v>6879.9229999999998</v>
      </c>
      <c r="E692" s="22">
        <v>8220</v>
      </c>
      <c r="F692" s="22">
        <v>8220</v>
      </c>
    </row>
    <row r="693" spans="1:6" ht="48">
      <c r="A693" s="9" t="s">
        <v>551</v>
      </c>
      <c r="B693" s="45">
        <v>129</v>
      </c>
      <c r="C693" s="29" t="s">
        <v>183</v>
      </c>
      <c r="D693" s="22">
        <v>11721.894</v>
      </c>
      <c r="E693" s="22">
        <v>9994.2250000000004</v>
      </c>
      <c r="F693" s="22">
        <v>9994.2250000000004</v>
      </c>
    </row>
    <row r="694" spans="1:6" ht="36">
      <c r="A694" s="9" t="s">
        <v>551</v>
      </c>
      <c r="B694" s="25" t="s">
        <v>51</v>
      </c>
      <c r="C694" s="24" t="s">
        <v>537</v>
      </c>
      <c r="D694" s="22">
        <f>D695</f>
        <v>1024.08</v>
      </c>
      <c r="E694" s="22">
        <f>E695</f>
        <v>630.89599999999996</v>
      </c>
      <c r="F694" s="22">
        <f>F695</f>
        <v>630.89599999999996</v>
      </c>
    </row>
    <row r="695" spans="1:6">
      <c r="A695" s="9" t="s">
        <v>551</v>
      </c>
      <c r="B695" s="10" t="s">
        <v>53</v>
      </c>
      <c r="C695" s="12" t="s">
        <v>54</v>
      </c>
      <c r="D695" s="22">
        <v>1024.08</v>
      </c>
      <c r="E695" s="22">
        <v>630.89599999999996</v>
      </c>
      <c r="F695" s="22">
        <v>630.89599999999996</v>
      </c>
    </row>
    <row r="696" spans="1:6" ht="48">
      <c r="A696" s="9" t="s">
        <v>553</v>
      </c>
      <c r="B696" s="45"/>
      <c r="C696" s="36" t="s">
        <v>554</v>
      </c>
      <c r="D696" s="22">
        <f>D697</f>
        <v>1125.951</v>
      </c>
      <c r="E696" s="22">
        <f>E697</f>
        <v>1112.3399999999999</v>
      </c>
      <c r="F696" s="22">
        <f>F697</f>
        <v>1112.3399999999999</v>
      </c>
    </row>
    <row r="697" spans="1:6" ht="72">
      <c r="A697" s="9" t="s">
        <v>553</v>
      </c>
      <c r="B697" s="25" t="s">
        <v>178</v>
      </c>
      <c r="C697" s="24" t="s">
        <v>179</v>
      </c>
      <c r="D697" s="22">
        <f>D698+D699+D700</f>
        <v>1125.951</v>
      </c>
      <c r="E697" s="22">
        <f>E698+E699+E700</f>
        <v>1112.3399999999999</v>
      </c>
      <c r="F697" s="22">
        <f>F698+F699+F700</f>
        <v>1112.3399999999999</v>
      </c>
    </row>
    <row r="698" spans="1:6" ht="24">
      <c r="A698" s="9" t="s">
        <v>553</v>
      </c>
      <c r="B698" s="45" t="s">
        <v>180</v>
      </c>
      <c r="C698" s="29" t="s">
        <v>181</v>
      </c>
      <c r="D698" s="22">
        <v>692.00300000000004</v>
      </c>
      <c r="E698" s="22">
        <v>679.33199999999999</v>
      </c>
      <c r="F698" s="22">
        <v>679.33199999999999</v>
      </c>
    </row>
    <row r="699" spans="1:6" ht="36">
      <c r="A699" s="9" t="s">
        <v>553</v>
      </c>
      <c r="B699" s="45" t="s">
        <v>182</v>
      </c>
      <c r="C699" s="29" t="s">
        <v>66</v>
      </c>
      <c r="D699" s="22">
        <v>173.71</v>
      </c>
      <c r="E699" s="22">
        <v>175</v>
      </c>
      <c r="F699" s="22">
        <v>175</v>
      </c>
    </row>
    <row r="700" spans="1:6" ht="48">
      <c r="A700" s="9" t="s">
        <v>553</v>
      </c>
      <c r="B700" s="45">
        <v>129</v>
      </c>
      <c r="C700" s="29" t="s">
        <v>183</v>
      </c>
      <c r="D700" s="22">
        <v>260.238</v>
      </c>
      <c r="E700" s="22">
        <v>258.00799999999998</v>
      </c>
      <c r="F700" s="22">
        <v>258.00799999999998</v>
      </c>
    </row>
    <row r="701" spans="1:6" ht="36">
      <c r="A701" s="31" t="s">
        <v>555</v>
      </c>
      <c r="B701" s="10"/>
      <c r="C701" s="12" t="s">
        <v>556</v>
      </c>
      <c r="D701" s="22">
        <f>D702+D706</f>
        <v>912.26400000000001</v>
      </c>
      <c r="E701" s="22">
        <f>E702+E706</f>
        <v>870.16600000000005</v>
      </c>
      <c r="F701" s="22">
        <f>F702+F706</f>
        <v>870.16600000000005</v>
      </c>
    </row>
    <row r="702" spans="1:6" ht="72">
      <c r="A702" s="31" t="s">
        <v>555</v>
      </c>
      <c r="B702" s="25" t="s">
        <v>178</v>
      </c>
      <c r="C702" s="24" t="s">
        <v>179</v>
      </c>
      <c r="D702" s="22">
        <f>D703+D704+D705</f>
        <v>882.11400000000003</v>
      </c>
      <c r="E702" s="22">
        <f>E703+E704+E705</f>
        <v>852.21600000000001</v>
      </c>
      <c r="F702" s="22">
        <f>F703+F704+F705</f>
        <v>852.21600000000001</v>
      </c>
    </row>
    <row r="703" spans="1:6" ht="24">
      <c r="A703" s="31" t="s">
        <v>555</v>
      </c>
      <c r="B703" s="45" t="s">
        <v>180</v>
      </c>
      <c r="C703" s="29" t="s">
        <v>181</v>
      </c>
      <c r="D703" s="22">
        <v>677.49199999999996</v>
      </c>
      <c r="E703" s="22">
        <v>446.54399999999998</v>
      </c>
      <c r="F703" s="22">
        <v>446.54399999999998</v>
      </c>
    </row>
    <row r="704" spans="1:6" ht="36">
      <c r="A704" s="31" t="s">
        <v>555</v>
      </c>
      <c r="B704" s="45" t="s">
        <v>182</v>
      </c>
      <c r="C704" s="29" t="s">
        <v>66</v>
      </c>
      <c r="D704" s="22">
        <v>0</v>
      </c>
      <c r="E704" s="22">
        <v>208</v>
      </c>
      <c r="F704" s="22">
        <v>208</v>
      </c>
    </row>
    <row r="705" spans="1:6" ht="48">
      <c r="A705" s="31" t="s">
        <v>555</v>
      </c>
      <c r="B705" s="45">
        <v>129</v>
      </c>
      <c r="C705" s="29" t="s">
        <v>183</v>
      </c>
      <c r="D705" s="22">
        <v>204.62200000000001</v>
      </c>
      <c r="E705" s="22">
        <v>197.672</v>
      </c>
      <c r="F705" s="22">
        <v>197.672</v>
      </c>
    </row>
    <row r="706" spans="1:6" ht="36">
      <c r="A706" s="31" t="s">
        <v>555</v>
      </c>
      <c r="B706" s="25" t="s">
        <v>51</v>
      </c>
      <c r="C706" s="24" t="s">
        <v>52</v>
      </c>
      <c r="D706" s="22">
        <f>D707</f>
        <v>30.15</v>
      </c>
      <c r="E706" s="22">
        <f>E707</f>
        <v>17.95</v>
      </c>
      <c r="F706" s="22">
        <f>F707</f>
        <v>17.95</v>
      </c>
    </row>
    <row r="707" spans="1:6" ht="24">
      <c r="A707" s="78" t="s">
        <v>555</v>
      </c>
      <c r="B707" s="52" t="s">
        <v>53</v>
      </c>
      <c r="C707" s="53" t="s">
        <v>54</v>
      </c>
      <c r="D707" s="41">
        <v>30.15</v>
      </c>
      <c r="E707" s="41">
        <v>17.95</v>
      </c>
      <c r="F707" s="41">
        <v>17.95</v>
      </c>
    </row>
    <row r="708" spans="1:6" ht="60">
      <c r="A708" s="9" t="s">
        <v>557</v>
      </c>
      <c r="B708" s="10"/>
      <c r="C708" s="29" t="s">
        <v>558</v>
      </c>
      <c r="D708" s="30">
        <f>D709</f>
        <v>19447.739000000001</v>
      </c>
      <c r="E708" s="22">
        <f>E709</f>
        <v>19771.313000000002</v>
      </c>
      <c r="F708" s="22">
        <f>F709</f>
        <v>20044.733</v>
      </c>
    </row>
    <row r="709" spans="1:6" ht="72">
      <c r="A709" s="9" t="s">
        <v>557</v>
      </c>
      <c r="B709" s="25" t="s">
        <v>178</v>
      </c>
      <c r="C709" s="24" t="s">
        <v>179</v>
      </c>
      <c r="D709" s="22">
        <f>D710+D711</f>
        <v>19447.739000000001</v>
      </c>
      <c r="E709" s="22">
        <f t="shared" ref="E709:F709" si="189">E710+E711</f>
        <v>19771.313000000002</v>
      </c>
      <c r="F709" s="22">
        <f t="shared" si="189"/>
        <v>20044.733</v>
      </c>
    </row>
    <row r="710" spans="1:6" ht="24">
      <c r="A710" s="9" t="s">
        <v>557</v>
      </c>
      <c r="B710" s="45" t="s">
        <v>180</v>
      </c>
      <c r="C710" s="29" t="s">
        <v>181</v>
      </c>
      <c r="D710" s="22">
        <v>14956.471</v>
      </c>
      <c r="E710" s="22">
        <v>15185.34</v>
      </c>
      <c r="F710" s="22">
        <v>15395.34</v>
      </c>
    </row>
    <row r="711" spans="1:6" ht="48">
      <c r="A711" s="79" t="s">
        <v>557</v>
      </c>
      <c r="B711" s="80">
        <v>129</v>
      </c>
      <c r="C711" s="29" t="s">
        <v>183</v>
      </c>
      <c r="D711" s="41">
        <v>4491.268</v>
      </c>
      <c r="E711" s="41">
        <v>4585.973</v>
      </c>
      <c r="F711" s="41">
        <v>4649.393</v>
      </c>
    </row>
    <row r="712" spans="1:6" ht="36">
      <c r="A712" s="31" t="s">
        <v>559</v>
      </c>
      <c r="B712" s="10"/>
      <c r="C712" s="12" t="s">
        <v>560</v>
      </c>
      <c r="D712" s="22">
        <f>D713</f>
        <v>2809.2120000000004</v>
      </c>
      <c r="E712" s="22">
        <f>E713</f>
        <v>2576.518</v>
      </c>
      <c r="F712" s="22">
        <f>F713</f>
        <v>2576.518</v>
      </c>
    </row>
    <row r="713" spans="1:6" ht="72">
      <c r="A713" s="31" t="s">
        <v>559</v>
      </c>
      <c r="B713" s="25" t="s">
        <v>178</v>
      </c>
      <c r="C713" s="24" t="s">
        <v>179</v>
      </c>
      <c r="D713" s="22">
        <f>D714+D715+D716</f>
        <v>2809.2120000000004</v>
      </c>
      <c r="E713" s="22">
        <f>E714+E715+E716</f>
        <v>2576.518</v>
      </c>
      <c r="F713" s="22">
        <f>F714+F715+F716</f>
        <v>2576.518</v>
      </c>
    </row>
    <row r="714" spans="1:6" ht="24">
      <c r="A714" s="31" t="s">
        <v>559</v>
      </c>
      <c r="B714" s="45" t="s">
        <v>180</v>
      </c>
      <c r="C714" s="29" t="s">
        <v>181</v>
      </c>
      <c r="D714" s="22">
        <v>1601.8140000000001</v>
      </c>
      <c r="E714" s="22">
        <v>1461.8920000000001</v>
      </c>
      <c r="F714" s="22">
        <v>1461.8920000000001</v>
      </c>
    </row>
    <row r="715" spans="1:6" ht="36">
      <c r="A715" s="31" t="s">
        <v>559</v>
      </c>
      <c r="B715" s="45" t="s">
        <v>182</v>
      </c>
      <c r="C715" s="29" t="s">
        <v>66</v>
      </c>
      <c r="D715" s="22">
        <v>556</v>
      </c>
      <c r="E715" s="22">
        <v>517</v>
      </c>
      <c r="F715" s="22">
        <v>517</v>
      </c>
    </row>
    <row r="716" spans="1:6" ht="48">
      <c r="A716" s="31" t="s">
        <v>559</v>
      </c>
      <c r="B716" s="45">
        <v>129</v>
      </c>
      <c r="C716" s="29" t="s">
        <v>183</v>
      </c>
      <c r="D716" s="22">
        <v>651.39800000000002</v>
      </c>
      <c r="E716" s="22">
        <v>597.62599999999998</v>
      </c>
      <c r="F716" s="22">
        <v>597.62599999999998</v>
      </c>
    </row>
    <row r="717" spans="1:6" ht="36">
      <c r="A717" s="9" t="s">
        <v>561</v>
      </c>
      <c r="B717" s="10"/>
      <c r="C717" s="12" t="s">
        <v>562</v>
      </c>
      <c r="D717" s="22">
        <f>D718+D721</f>
        <v>74.263999999999996</v>
      </c>
      <c r="E717" s="22">
        <f t="shared" ref="E717:F717" si="190">E718</f>
        <v>0</v>
      </c>
      <c r="F717" s="22">
        <f t="shared" si="190"/>
        <v>0</v>
      </c>
    </row>
    <row r="718" spans="1:6" ht="72">
      <c r="A718" s="9" t="s">
        <v>561</v>
      </c>
      <c r="B718" s="25" t="s">
        <v>178</v>
      </c>
      <c r="C718" s="24" t="s">
        <v>179</v>
      </c>
      <c r="D718" s="22">
        <f>D719+D720</f>
        <v>63.564</v>
      </c>
      <c r="E718" s="22">
        <f t="shared" ref="E718:F718" si="191">E719+E720</f>
        <v>0</v>
      </c>
      <c r="F718" s="22">
        <f t="shared" si="191"/>
        <v>0</v>
      </c>
    </row>
    <row r="719" spans="1:6" ht="24">
      <c r="A719" s="9" t="s">
        <v>561</v>
      </c>
      <c r="B719" s="45" t="s">
        <v>180</v>
      </c>
      <c r="C719" s="29" t="s">
        <v>181</v>
      </c>
      <c r="D719" s="22">
        <v>48.82</v>
      </c>
      <c r="E719" s="22">
        <v>0</v>
      </c>
      <c r="F719" s="22">
        <v>0</v>
      </c>
    </row>
    <row r="720" spans="1:6" ht="48">
      <c r="A720" s="9" t="s">
        <v>561</v>
      </c>
      <c r="B720" s="45">
        <v>129</v>
      </c>
      <c r="C720" s="29" t="s">
        <v>183</v>
      </c>
      <c r="D720" s="22">
        <v>14.744</v>
      </c>
      <c r="E720" s="22">
        <v>0</v>
      </c>
      <c r="F720" s="22">
        <v>0</v>
      </c>
    </row>
    <row r="721" spans="1:6" ht="36">
      <c r="A721" s="9" t="s">
        <v>561</v>
      </c>
      <c r="B721" s="25" t="s">
        <v>51</v>
      </c>
      <c r="C721" s="24" t="s">
        <v>52</v>
      </c>
      <c r="D721" s="22">
        <f>D722</f>
        <v>10.7</v>
      </c>
      <c r="E721" s="22">
        <f t="shared" ref="E721:F721" si="192">E722</f>
        <v>0</v>
      </c>
      <c r="F721" s="22">
        <f t="shared" si="192"/>
        <v>0</v>
      </c>
    </row>
    <row r="722" spans="1:6">
      <c r="A722" s="9" t="s">
        <v>561</v>
      </c>
      <c r="B722" s="52" t="s">
        <v>53</v>
      </c>
      <c r="C722" s="12" t="s">
        <v>54</v>
      </c>
      <c r="D722" s="22">
        <v>10.7</v>
      </c>
      <c r="E722" s="22">
        <v>0</v>
      </c>
      <c r="F722" s="22">
        <v>0</v>
      </c>
    </row>
    <row r="723" spans="1:6" ht="48">
      <c r="A723" s="9" t="s">
        <v>563</v>
      </c>
      <c r="B723" s="45"/>
      <c r="C723" s="64" t="s">
        <v>554</v>
      </c>
      <c r="D723" s="22">
        <f>D724</f>
        <v>495.34899999999999</v>
      </c>
      <c r="E723" s="22">
        <f>E724</f>
        <v>0</v>
      </c>
      <c r="F723" s="22">
        <f>F724</f>
        <v>0</v>
      </c>
    </row>
    <row r="724" spans="1:6" ht="72">
      <c r="A724" s="9" t="s">
        <v>563</v>
      </c>
      <c r="B724" s="25" t="s">
        <v>178</v>
      </c>
      <c r="C724" s="24" t="s">
        <v>179</v>
      </c>
      <c r="D724" s="22">
        <f>D725+D726+D727</f>
        <v>495.34899999999999</v>
      </c>
      <c r="E724" s="22">
        <f>E725+E726+E727</f>
        <v>0</v>
      </c>
      <c r="F724" s="22">
        <f>F725+F726+F727</f>
        <v>0</v>
      </c>
    </row>
    <row r="725" spans="1:6" ht="24">
      <c r="A725" s="9" t="s">
        <v>563</v>
      </c>
      <c r="B725" s="45" t="s">
        <v>180</v>
      </c>
      <c r="C725" s="29" t="s">
        <v>181</v>
      </c>
      <c r="D725" s="22">
        <v>347.887</v>
      </c>
      <c r="E725" s="22">
        <v>0</v>
      </c>
      <c r="F725" s="22">
        <v>0</v>
      </c>
    </row>
    <row r="726" spans="1:6" ht="36">
      <c r="A726" s="9" t="s">
        <v>563</v>
      </c>
      <c r="B726" s="45" t="s">
        <v>182</v>
      </c>
      <c r="C726" s="29" t="s">
        <v>66</v>
      </c>
      <c r="D726" s="22">
        <v>42.4</v>
      </c>
      <c r="E726" s="22">
        <v>0</v>
      </c>
      <c r="F726" s="22">
        <v>0</v>
      </c>
    </row>
    <row r="727" spans="1:6" ht="48">
      <c r="A727" s="9" t="s">
        <v>563</v>
      </c>
      <c r="B727" s="45">
        <v>129</v>
      </c>
      <c r="C727" s="29" t="s">
        <v>183</v>
      </c>
      <c r="D727" s="22">
        <v>105.062</v>
      </c>
      <c r="E727" s="22">
        <v>0</v>
      </c>
      <c r="F727" s="22">
        <v>0</v>
      </c>
    </row>
    <row r="728" spans="1:6">
      <c r="A728" s="10"/>
      <c r="B728" s="10"/>
      <c r="C728" s="15" t="s">
        <v>564</v>
      </c>
      <c r="D728" s="70">
        <f>D546+D17</f>
        <v>2425010.5109999999</v>
      </c>
      <c r="E728" s="70">
        <f>E546+E17</f>
        <v>1816935.5239999997</v>
      </c>
      <c r="F728" s="70">
        <f>F546+F17</f>
        <v>1878286.5589999999</v>
      </c>
    </row>
    <row r="729" spans="1:6">
      <c r="D729" s="81"/>
      <c r="E729" s="81"/>
      <c r="F729" s="81"/>
    </row>
    <row r="730" spans="1:6">
      <c r="D730" s="82"/>
      <c r="E730" s="82"/>
      <c r="F730" s="82"/>
    </row>
    <row r="731" spans="1:6">
      <c r="D731" s="82"/>
      <c r="E731" s="82"/>
      <c r="F731" s="82"/>
    </row>
    <row r="732" spans="1:6">
      <c r="D732" s="82"/>
      <c r="E732" s="81"/>
      <c r="F732" s="81"/>
    </row>
    <row r="733" spans="1:6">
      <c r="D733" s="82"/>
      <c r="E733" s="81"/>
      <c r="F733" s="81"/>
    </row>
    <row r="734" spans="1:6">
      <c r="D734" s="82"/>
      <c r="E734" s="81"/>
      <c r="F734" s="81"/>
    </row>
    <row r="735" spans="1:6">
      <c r="D735" s="82"/>
      <c r="E735" s="81"/>
      <c r="F735" s="81"/>
    </row>
    <row r="736" spans="1:6">
      <c r="D736" s="82"/>
      <c r="E736" s="81"/>
      <c r="F736" s="81"/>
    </row>
  </sheetData>
  <autoFilter ref="A15:F729">
    <filterColumn colId="1"/>
  </autoFilter>
  <mergeCells count="2">
    <mergeCell ref="A13:F13"/>
    <mergeCell ref="A14:D14"/>
  </mergeCells>
  <pageMargins left="0.47" right="0.21" top="0.33" bottom="0.24" header="0.26" footer="0.19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МЦПиНР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2023-12-21T07:33:32Z</dcterms:created>
  <dcterms:modified xsi:type="dcterms:W3CDTF">2023-12-25T08:44:43Z</dcterms:modified>
</cp:coreProperties>
</file>