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855" windowHeight="2475" tabRatio="889"/>
  </bookViews>
  <sheets>
    <sheet name="Экономическое развитие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66" i="1"/>
  <c r="J66" s="1"/>
  <c r="H14"/>
  <c r="I14" s="1"/>
  <c r="J14" s="1"/>
  <c r="G14"/>
  <c r="I79"/>
  <c r="J79" s="1"/>
  <c r="I78"/>
  <c r="J78"/>
  <c r="I77"/>
  <c r="J77" s="1"/>
  <c r="I76"/>
  <c r="J76"/>
  <c r="I75"/>
  <c r="J75" s="1"/>
  <c r="H76"/>
  <c r="H77"/>
  <c r="H78"/>
  <c r="H79"/>
  <c r="H75"/>
  <c r="I73"/>
  <c r="J73" s="1"/>
  <c r="I72"/>
  <c r="J72"/>
  <c r="I71"/>
  <c r="J71"/>
  <c r="I70"/>
  <c r="J70" s="1"/>
  <c r="H70"/>
  <c r="H71"/>
  <c r="H72"/>
  <c r="H73"/>
  <c r="I69"/>
  <c r="J69"/>
  <c r="H69"/>
  <c r="H66"/>
  <c r="I21"/>
  <c r="J21" s="1"/>
  <c r="I20"/>
  <c r="J20" s="1"/>
  <c r="H19"/>
  <c r="I19" s="1"/>
  <c r="J19" s="1"/>
  <c r="H20"/>
  <c r="H21"/>
  <c r="I18"/>
  <c r="J18" s="1"/>
  <c r="I17"/>
  <c r="J17"/>
  <c r="H17"/>
  <c r="H18"/>
  <c r="I16"/>
  <c r="J16" s="1"/>
  <c r="H16"/>
</calcChain>
</file>

<file path=xl/sharedStrings.xml><?xml version="1.0" encoding="utf-8"?>
<sst xmlns="http://schemas.openxmlformats.org/spreadsheetml/2006/main" count="242" uniqueCount="133">
  <si>
    <t>№ п/п</t>
  </si>
  <si>
    <t>Наименование показателя</t>
  </si>
  <si>
    <t>Единица измерения</t>
  </si>
  <si>
    <t>Отчетная информация</t>
  </si>
  <si>
    <t>Примечание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</si>
  <si>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</si>
  <si>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</si>
  <si>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</si>
  <si>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</si>
  <si>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</si>
  <si>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</si>
  <si>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</si>
  <si>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</si>
  <si>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</si>
  <si>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учителей муниципальных общеобразовательных учреждений</t>
  </si>
  <si>
    <t>40.1</t>
  </si>
  <si>
    <t>40.2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</si>
  <si>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</si>
  <si>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</si>
  <si>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</si>
  <si>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</si>
  <si>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</si>
  <si>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</si>
  <si>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Среднемесячная номинальная  начисленная заработная плата работников:</t>
  </si>
  <si>
    <t>8.1</t>
  </si>
  <si>
    <t>8.2</t>
  </si>
  <si>
    <t>8.3</t>
  </si>
  <si>
    <t>8.4</t>
  </si>
  <si>
    <t>8.5</t>
  </si>
  <si>
    <t>8.6</t>
  </si>
  <si>
    <t xml:space="preserve">крупных и средних предприятий и некоммерческих организаций
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</si>
  <si>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</si>
  <si>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</si>
  <si>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</si>
  <si>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</si>
  <si>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</si>
  <si>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</si>
  <si>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</si>
  <si>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</si>
  <si>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</si>
  <si>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Раздел III. 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</si>
  <si>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</si>
  <si>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</si>
  <si>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</si>
  <si>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численности,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</si>
  <si>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</si>
  <si>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</si>
  <si>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</si>
  <si>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</si>
  <si>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</si>
  <si>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</si>
  <si>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</si>
  <si>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</si>
  <si>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</si>
  <si>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</si>
  <si>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</si>
  <si>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</si>
  <si>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</si>
  <si>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</si>
  <si>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</si>
  <si>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</si>
  <si>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</si>
  <si>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</si>
  <si>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</si>
  <si>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</si>
  <si>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</si>
  <si>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</si>
  <si>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</si>
  <si>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</si>
  <si>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</si>
  <si>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</si>
  <si>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</si>
  <si>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</si>
  <si>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</si>
  <si>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</si>
  <si>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</si>
  <si>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</si>
  <si>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</si>
  <si>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</si>
  <si>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городского округа (муниципального района)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</si>
  <si>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</si>
  <si>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</si>
  <si>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</si>
  <si>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</si>
  <si>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</si>
  <si>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</si>
  <si>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</si>
  <si>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</si>
  <si>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</si>
  <si>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</si>
  <si>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</si>
  <si>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</si>
  <si>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</si>
  <si>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</si>
  <si>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</si>
  <si>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</si>
  <si>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</si>
  <si>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</si>
  <si>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</si>
  <si>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</si>
  <si>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</si>
  <si>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</si>
  <si>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</si>
  <si>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</si>
  <si>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</si>
  <si>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</si>
  <si>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</si>
  <si>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</si>
  <si>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</si>
  <si>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</si>
  <si>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</si>
  <si>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</si>
  <si>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</si>
  <si>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</si>
  <si>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</si>
  <si>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</si>
  <si>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</si>
  <si>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2016 г.</t>
  </si>
  <si>
    <t>2017 г.</t>
  </si>
  <si>
    <t>2020 г. план</t>
  </si>
  <si>
    <t>2021 г. план</t>
  </si>
  <si>
    <t>Показатель исключен</t>
  </si>
  <si>
    <t xml:space="preserve">Показатели эффективности деятельности органов местного 
         самоуправления городского округа (муниципального района) Тверской области
   МО "Конаковский район" Тверской области
</t>
  </si>
  <si>
    <t>2018 г.</t>
  </si>
  <si>
    <t xml:space="preserve">2019 г. </t>
  </si>
  <si>
    <t>2022г. план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</si>
  <si>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</si>
  <si>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41.2</t>
  </si>
  <si>
    <t xml:space="preserve">в сфере образования          </t>
  </si>
  <si>
    <t>баллы</t>
  </si>
  <si>
    <t>в сфере культуры</t>
  </si>
  <si>
    <t>х</t>
  </si>
  <si>
    <r>
      <t xml:space="preserve">          </t>
    </r>
    <r>
      <rPr>
        <u/>
        <sz val="16"/>
        <color indexed="8"/>
        <rFont val="Times New Roman"/>
        <family val="1"/>
        <charset val="204"/>
      </rPr>
      <t xml:space="preserve"> Лобановский Олег Владимирович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 xml:space="preserve"> ф.и.о. главы местной администрации городского округа
                        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</t>
    </r>
    <r>
      <rPr>
        <u/>
        <sz val="16"/>
        <color indexed="8"/>
        <rFont val="Times New Roman"/>
        <family val="1"/>
        <charset val="204"/>
      </rPr>
      <t>МО "Конаковский район" Тверской области</t>
    </r>
    <r>
      <rPr>
        <sz val="16"/>
        <color indexed="8"/>
        <rFont val="Times New Roman"/>
        <family val="1"/>
        <charset val="204"/>
      </rPr>
      <t xml:space="preserve">
         </t>
    </r>
    <r>
      <rPr>
        <sz val="12"/>
        <color indexed="8"/>
        <rFont val="Times New Roman"/>
        <family val="1"/>
        <charset val="204"/>
      </rPr>
      <t xml:space="preserve"> наименование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городских округов
      и муниципальных районов за 2019 год и их планируемых значениях
на 3-летний период
Подпись ___________________
 Дата "  __ "   _________   ____ г.</t>
    </r>
  </si>
</sst>
</file>

<file path=xl/styles.xml><?xml version="1.0" encoding="utf-8"?>
<styleSheet xmlns="http://schemas.openxmlformats.org/spreadsheetml/2006/main">
  <fonts count="35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6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3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1" applyNumberFormat="0" applyAlignment="0" applyProtection="0"/>
    <xf numFmtId="0" fontId="18" fillId="9" borderId="12" applyNumberFormat="0" applyAlignment="0" applyProtection="0"/>
    <xf numFmtId="0" fontId="19" fillId="9" borderId="11" applyNumberFormat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10" borderId="17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13" borderId="18" applyNumberFormat="0" applyFont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1" fillId="14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 applyFill="1" applyBorder="1" applyAlignment="1">
      <alignment wrapText="1"/>
    </xf>
    <xf numFmtId="0" fontId="1" fillId="15" borderId="1" xfId="0" applyFont="1" applyFill="1" applyBorder="1" applyAlignment="1">
      <alignment vertical="top" wrapText="1"/>
    </xf>
    <xf numFmtId="0" fontId="0" fillId="0" borderId="0" xfId="0" applyBorder="1"/>
    <xf numFmtId="0" fontId="8" fillId="15" borderId="0" xfId="0" applyFont="1" applyFill="1" applyBorder="1"/>
    <xf numFmtId="0" fontId="8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right" vertical="top"/>
    </xf>
    <xf numFmtId="4" fontId="5" fillId="15" borderId="1" xfId="0" applyNumberFormat="1" applyFont="1" applyFill="1" applyBorder="1" applyAlignment="1">
      <alignment horizontal="center" wrapText="1"/>
    </xf>
    <xf numFmtId="4" fontId="32" fillId="15" borderId="1" xfId="0" applyNumberFormat="1" applyFont="1" applyFill="1" applyBorder="1" applyAlignment="1">
      <alignment horizontal="center" wrapText="1"/>
    </xf>
    <xf numFmtId="0" fontId="0" fillId="16" borderId="0" xfId="0" applyFill="1"/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wrapText="1"/>
    </xf>
    <xf numFmtId="0" fontId="14" fillId="15" borderId="0" xfId="0" applyFont="1" applyFill="1" applyAlignment="1">
      <alignment horizontal="center"/>
    </xf>
    <xf numFmtId="0" fontId="1" fillId="15" borderId="3" xfId="0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vertical="top" wrapText="1"/>
    </xf>
    <xf numFmtId="4" fontId="5" fillId="15" borderId="3" xfId="0" applyNumberFormat="1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horizontal="center" vertical="top" wrapText="1"/>
    </xf>
    <xf numFmtId="4" fontId="5" fillId="15" borderId="3" xfId="0" applyNumberFormat="1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vertical="top" wrapText="1"/>
    </xf>
    <xf numFmtId="4" fontId="5" fillId="15" borderId="1" xfId="0" applyNumberFormat="1" applyFont="1" applyFill="1" applyBorder="1" applyAlignment="1">
      <alignment horizontal="center" vertical="center" wrapText="1"/>
    </xf>
    <xf numFmtId="4" fontId="5" fillId="15" borderId="2" xfId="0" applyNumberFormat="1" applyFont="1" applyFill="1" applyBorder="1" applyAlignment="1">
      <alignment horizontal="center" vertical="center" wrapText="1"/>
    </xf>
    <xf numFmtId="4" fontId="32" fillId="15" borderId="1" xfId="0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top" wrapText="1"/>
    </xf>
    <xf numFmtId="0" fontId="5" fillId="15" borderId="1" xfId="0" applyFont="1" applyFill="1" applyBorder="1" applyAlignment="1">
      <alignment vertical="top" wrapText="1"/>
    </xf>
    <xf numFmtId="2" fontId="15" fillId="17" borderId="3" xfId="0" applyNumberFormat="1" applyFont="1" applyFill="1" applyBorder="1" applyAlignment="1">
      <alignment horizontal="center"/>
    </xf>
    <xf numFmtId="49" fontId="5" fillId="15" borderId="1" xfId="0" applyNumberFormat="1" applyFont="1" applyFill="1" applyBorder="1" applyAlignment="1">
      <alignment vertical="top" wrapText="1"/>
    </xf>
    <xf numFmtId="4" fontId="5" fillId="15" borderId="1" xfId="0" applyNumberFormat="1" applyFont="1" applyFill="1" applyBorder="1" applyAlignment="1">
      <alignment wrapText="1"/>
    </xf>
    <xf numFmtId="0" fontId="32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4" fontId="5" fillId="15" borderId="20" xfId="0" applyNumberFormat="1" applyFont="1" applyFill="1" applyBorder="1" applyAlignment="1">
      <alignment horizontal="center" vertical="center" wrapText="1"/>
    </xf>
    <xf numFmtId="4" fontId="5" fillId="15" borderId="6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top" wrapText="1"/>
    </xf>
    <xf numFmtId="4" fontId="5" fillId="15" borderId="5" xfId="0" applyNumberFormat="1" applyFont="1" applyFill="1" applyBorder="1" applyAlignment="1">
      <alignment horizontal="center" wrapText="1"/>
    </xf>
    <xf numFmtId="4" fontId="5" fillId="15" borderId="3" xfId="0" applyNumberFormat="1" applyFont="1" applyFill="1" applyBorder="1" applyAlignment="1">
      <alignment horizontal="center" wrapText="1"/>
    </xf>
    <xf numFmtId="4" fontId="33" fillId="15" borderId="3" xfId="0" applyNumberFormat="1" applyFont="1" applyFill="1" applyBorder="1" applyAlignment="1">
      <alignment horizontal="right" wrapText="1"/>
    </xf>
    <xf numFmtId="49" fontId="5" fillId="15" borderId="6" xfId="0" applyNumberFormat="1" applyFont="1" applyFill="1" applyBorder="1" applyAlignment="1">
      <alignment vertical="top" wrapText="1"/>
    </xf>
    <xf numFmtId="4" fontId="5" fillId="15" borderId="1" xfId="0" applyNumberFormat="1" applyFont="1" applyFill="1" applyBorder="1" applyAlignment="1">
      <alignment horizontal="center" vertical="top" wrapText="1"/>
    </xf>
    <xf numFmtId="0" fontId="9" fillId="15" borderId="1" xfId="0" applyFont="1" applyFill="1" applyBorder="1" applyAlignment="1">
      <alignment horizontal="center" vertical="top" wrapText="1"/>
    </xf>
    <xf numFmtId="0" fontId="9" fillId="15" borderId="1" xfId="0" applyFont="1" applyFill="1" applyBorder="1" applyAlignment="1">
      <alignment vertical="top" wrapText="1"/>
    </xf>
    <xf numFmtId="0" fontId="5" fillId="15" borderId="2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vertical="top" wrapText="1"/>
    </xf>
    <xf numFmtId="4" fontId="5" fillId="15" borderId="2" xfId="0" applyNumberFormat="1" applyFont="1" applyFill="1" applyBorder="1" applyAlignment="1">
      <alignment horizontal="center" wrapText="1"/>
    </xf>
    <xf numFmtId="49" fontId="5" fillId="15" borderId="2" xfId="0" applyNumberFormat="1" applyFont="1" applyFill="1" applyBorder="1" applyAlignment="1">
      <alignment vertical="top" wrapText="1"/>
    </xf>
    <xf numFmtId="0" fontId="5" fillId="15" borderId="4" xfId="0" applyFont="1" applyFill="1" applyBorder="1" applyAlignment="1">
      <alignment horizontal="center" vertical="top" wrapText="1"/>
    </xf>
    <xf numFmtId="4" fontId="15" fillId="15" borderId="1" xfId="0" applyNumberFormat="1" applyFont="1" applyFill="1" applyBorder="1" applyAlignment="1">
      <alignment horizontal="center" wrapText="1"/>
    </xf>
    <xf numFmtId="49" fontId="5" fillId="15" borderId="3" xfId="0" applyNumberFormat="1" applyFont="1" applyFill="1" applyBorder="1" applyAlignment="1">
      <alignment vertical="top" wrapText="1"/>
    </xf>
    <xf numFmtId="49" fontId="1" fillId="15" borderId="1" xfId="0" applyNumberFormat="1" applyFont="1" applyFill="1" applyBorder="1" applyAlignment="1">
      <alignment horizontal="center" vertical="top" wrapText="1"/>
    </xf>
    <xf numFmtId="4" fontId="5" fillId="15" borderId="1" xfId="0" applyNumberFormat="1" applyFont="1" applyFill="1" applyBorder="1" applyAlignment="1">
      <alignment vertical="top" wrapText="1"/>
    </xf>
    <xf numFmtId="0" fontId="5" fillId="15" borderId="1" xfId="0" applyFont="1" applyFill="1" applyBorder="1" applyAlignment="1">
      <alignment horizontal="left" vertical="top" wrapText="1"/>
    </xf>
    <xf numFmtId="0" fontId="32" fillId="15" borderId="1" xfId="0" applyFont="1" applyFill="1" applyBorder="1" applyAlignment="1">
      <alignment horizontal="center" vertical="top" wrapText="1"/>
    </xf>
    <xf numFmtId="0" fontId="32" fillId="15" borderId="2" xfId="0" applyFont="1" applyFill="1" applyBorder="1" applyAlignment="1">
      <alignment horizontal="center" vertical="top" wrapText="1"/>
    </xf>
    <xf numFmtId="4" fontId="5" fillId="15" borderId="2" xfId="0" applyNumberFormat="1" applyFont="1" applyFill="1" applyBorder="1" applyAlignment="1">
      <alignment vertical="top" wrapText="1"/>
    </xf>
    <xf numFmtId="0" fontId="32" fillId="15" borderId="3" xfId="0" applyFont="1" applyFill="1" applyBorder="1" applyAlignment="1">
      <alignment vertical="top" wrapText="1"/>
    </xf>
    <xf numFmtId="0" fontId="32" fillId="15" borderId="3" xfId="0" applyFont="1" applyFill="1" applyBorder="1" applyAlignment="1">
      <alignment horizontal="center" vertical="top" wrapText="1"/>
    </xf>
    <xf numFmtId="4" fontId="5" fillId="15" borderId="3" xfId="0" applyNumberFormat="1" applyFont="1" applyFill="1" applyBorder="1" applyAlignment="1">
      <alignment vertical="top" wrapText="1"/>
    </xf>
    <xf numFmtId="0" fontId="9" fillId="15" borderId="1" xfId="0" applyFont="1" applyFill="1" applyBorder="1" applyAlignment="1">
      <alignment horizontal="center" vertical="top" wrapText="1"/>
    </xf>
    <xf numFmtId="0" fontId="9" fillId="15" borderId="5" xfId="0" applyFont="1" applyFill="1" applyBorder="1" applyAlignment="1">
      <alignment horizontal="center" vertical="top" wrapText="1"/>
    </xf>
    <xf numFmtId="0" fontId="9" fillId="15" borderId="8" xfId="0" applyFont="1" applyFill="1" applyBorder="1" applyAlignment="1">
      <alignment horizontal="center" vertical="top" wrapText="1"/>
    </xf>
    <xf numFmtId="0" fontId="10" fillId="15" borderId="8" xfId="0" applyFont="1" applyFill="1" applyBorder="1" applyAlignment="1"/>
    <xf numFmtId="0" fontId="10" fillId="15" borderId="6" xfId="0" applyFont="1" applyFill="1" applyBorder="1" applyAlignment="1"/>
    <xf numFmtId="0" fontId="9" fillId="15" borderId="9" xfId="0" applyFont="1" applyFill="1" applyBorder="1" applyAlignment="1">
      <alignment horizontal="center" vertical="top" wrapText="1"/>
    </xf>
    <xf numFmtId="0" fontId="9" fillId="15" borderId="7" xfId="0" applyFont="1" applyFill="1" applyBorder="1" applyAlignment="1">
      <alignment horizontal="center" vertical="top" wrapText="1"/>
    </xf>
    <xf numFmtId="0" fontId="10" fillId="15" borderId="7" xfId="0" applyFont="1" applyFill="1" applyBorder="1" applyAlignment="1"/>
    <xf numFmtId="0" fontId="10" fillId="15" borderId="10" xfId="0" applyFont="1" applyFill="1" applyBorder="1" applyAlignment="1"/>
    <xf numFmtId="0" fontId="11" fillId="15" borderId="0" xfId="0" applyFont="1" applyFill="1" applyBorder="1" applyAlignment="1">
      <alignment horizontal="center" wrapText="1"/>
    </xf>
    <xf numFmtId="0" fontId="3" fillId="15" borderId="0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showGridLines="0" tabSelected="1" view="pageBreakPreview" topLeftCell="A67" zoomScaleNormal="90" zoomScaleSheetLayoutView="100" workbookViewId="0">
      <selection activeCell="B55" sqref="B55"/>
    </sheetView>
  </sheetViews>
  <sheetFormatPr defaultRowHeight="15" customHeight="1"/>
  <cols>
    <col min="1" max="1" width="6.28515625" customWidth="1"/>
    <col min="2" max="2" width="94.42578125" customWidth="1"/>
    <col min="3" max="3" width="30.140625" customWidth="1"/>
    <col min="4" max="4" width="11.140625" customWidth="1"/>
    <col min="5" max="5" width="10" customWidth="1"/>
    <col min="6" max="6" width="9.140625" style="13" customWidth="1"/>
    <col min="7" max="7" width="9.5703125" style="10" customWidth="1"/>
    <col min="8" max="10" width="11.7109375" customWidth="1"/>
    <col min="11" max="11" width="27.7109375" customWidth="1"/>
  </cols>
  <sheetData>
    <row r="1" spans="1:11" ht="101.25" customHeight="1">
      <c r="A1" s="65" t="s">
        <v>122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1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24.75" customHeight="1">
      <c r="A4" s="11" t="s">
        <v>0</v>
      </c>
      <c r="B4" s="11" t="s">
        <v>1</v>
      </c>
      <c r="C4" s="11" t="s">
        <v>2</v>
      </c>
      <c r="D4" s="69" t="s">
        <v>3</v>
      </c>
      <c r="E4" s="70"/>
      <c r="F4" s="70"/>
      <c r="G4" s="70"/>
      <c r="H4" s="70"/>
      <c r="I4" s="70"/>
      <c r="J4" s="71"/>
      <c r="K4" s="68" t="s">
        <v>4</v>
      </c>
    </row>
    <row r="5" spans="1:11" ht="33.75" customHeight="1">
      <c r="A5" s="11"/>
      <c r="B5" s="11"/>
      <c r="C5" s="11"/>
      <c r="D5" s="11" t="s">
        <v>117</v>
      </c>
      <c r="E5" s="11" t="s">
        <v>118</v>
      </c>
      <c r="F5" s="11" t="s">
        <v>123</v>
      </c>
      <c r="G5" s="11" t="s">
        <v>124</v>
      </c>
      <c r="H5" s="11" t="s">
        <v>119</v>
      </c>
      <c r="I5" s="11" t="s">
        <v>120</v>
      </c>
      <c r="J5" s="11" t="s">
        <v>125</v>
      </c>
      <c r="K5" s="68"/>
    </row>
    <row r="6" spans="1:11" ht="16.5" customHeight="1">
      <c r="A6" s="11">
        <v>1</v>
      </c>
      <c r="B6" s="11">
        <v>2</v>
      </c>
      <c r="C6" s="11">
        <v>3</v>
      </c>
      <c r="D6" s="11">
        <v>5</v>
      </c>
      <c r="E6" s="11">
        <v>6</v>
      </c>
      <c r="F6" s="12">
        <v>7</v>
      </c>
      <c r="G6" s="11">
        <v>8</v>
      </c>
      <c r="H6" s="11">
        <v>9</v>
      </c>
      <c r="I6" s="11">
        <v>10</v>
      </c>
      <c r="J6" s="11"/>
      <c r="K6" s="11">
        <v>11</v>
      </c>
    </row>
    <row r="7" spans="1:11" ht="21" customHeight="1">
      <c r="A7" s="56" t="s">
        <v>5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21" customHeight="1">
      <c r="A8" s="23">
        <v>1</v>
      </c>
      <c r="B8" s="24" t="s">
        <v>21</v>
      </c>
      <c r="C8" s="23" t="s">
        <v>105</v>
      </c>
      <c r="D8" s="8">
        <v>378.49</v>
      </c>
      <c r="E8" s="25">
        <v>379.8</v>
      </c>
      <c r="F8" s="8">
        <v>387.8</v>
      </c>
      <c r="G8" s="8">
        <v>393.19</v>
      </c>
      <c r="H8" s="8">
        <v>401.21</v>
      </c>
      <c r="I8" s="8">
        <v>409.4</v>
      </c>
      <c r="J8" s="8">
        <v>417.75</v>
      </c>
      <c r="K8" s="26"/>
    </row>
    <row r="9" spans="1:11" ht="30" customHeight="1">
      <c r="A9" s="23">
        <v>2</v>
      </c>
      <c r="B9" s="24" t="s">
        <v>9</v>
      </c>
      <c r="C9" s="23" t="s">
        <v>6</v>
      </c>
      <c r="D9" s="8">
        <v>29.8</v>
      </c>
      <c r="E9" s="8">
        <v>29.8</v>
      </c>
      <c r="F9" s="8">
        <v>29.8</v>
      </c>
      <c r="G9" s="8">
        <v>29.8</v>
      </c>
      <c r="H9" s="8">
        <v>29.8</v>
      </c>
      <c r="I9" s="8">
        <v>29.8</v>
      </c>
      <c r="J9" s="8">
        <v>29.8</v>
      </c>
      <c r="K9" s="26"/>
    </row>
    <row r="10" spans="1:11" ht="26.25" customHeight="1">
      <c r="A10" s="23">
        <v>3</v>
      </c>
      <c r="B10" s="24" t="s">
        <v>11</v>
      </c>
      <c r="C10" s="23" t="s">
        <v>106</v>
      </c>
      <c r="D10" s="8">
        <v>123197</v>
      </c>
      <c r="E10" s="27">
        <v>45475</v>
      </c>
      <c r="F10" s="8">
        <v>40907</v>
      </c>
      <c r="G10" s="8">
        <v>26543</v>
      </c>
      <c r="H10" s="8">
        <v>33000</v>
      </c>
      <c r="I10" s="8">
        <v>29500</v>
      </c>
      <c r="J10" s="8">
        <v>145200</v>
      </c>
      <c r="K10" s="26"/>
    </row>
    <row r="11" spans="1:11" ht="30" customHeight="1">
      <c r="A11" s="23">
        <v>4</v>
      </c>
      <c r="B11" s="28" t="s">
        <v>99</v>
      </c>
      <c r="C11" s="23" t="s">
        <v>107</v>
      </c>
      <c r="D11" s="8">
        <v>18.2</v>
      </c>
      <c r="E11" s="8">
        <v>18.2</v>
      </c>
      <c r="F11" s="8">
        <v>18.2</v>
      </c>
      <c r="G11" s="8">
        <v>20</v>
      </c>
      <c r="H11" s="8">
        <v>20</v>
      </c>
      <c r="I11" s="8">
        <v>20</v>
      </c>
      <c r="J11" s="8">
        <v>20</v>
      </c>
      <c r="K11" s="26"/>
    </row>
    <row r="12" spans="1:11" ht="21" customHeight="1">
      <c r="A12" s="23">
        <v>5</v>
      </c>
      <c r="B12" s="24" t="s">
        <v>22</v>
      </c>
      <c r="C12" s="23" t="s">
        <v>107</v>
      </c>
      <c r="D12" s="8">
        <v>57.14</v>
      </c>
      <c r="E12" s="8">
        <v>57.14</v>
      </c>
      <c r="F12" s="8">
        <v>57.14</v>
      </c>
      <c r="G12" s="8">
        <v>50</v>
      </c>
      <c r="H12" s="8">
        <v>50</v>
      </c>
      <c r="I12" s="8">
        <v>66.7</v>
      </c>
      <c r="J12" s="8">
        <v>66.7</v>
      </c>
      <c r="K12" s="26"/>
    </row>
    <row r="13" spans="1:11" ht="30" customHeight="1">
      <c r="A13" s="23">
        <v>6</v>
      </c>
      <c r="B13" s="24" t="s">
        <v>7</v>
      </c>
      <c r="C13" s="23" t="s">
        <v>107</v>
      </c>
      <c r="D13" s="8">
        <v>9.8000000000000007</v>
      </c>
      <c r="E13" s="8">
        <v>14.6</v>
      </c>
      <c r="F13" s="8">
        <v>14.52</v>
      </c>
      <c r="G13" s="8">
        <v>14.53</v>
      </c>
      <c r="H13" s="8">
        <v>0</v>
      </c>
      <c r="I13" s="8">
        <v>0</v>
      </c>
      <c r="J13" s="8">
        <v>0</v>
      </c>
      <c r="K13" s="26"/>
    </row>
    <row r="14" spans="1:11" ht="42" customHeight="1">
      <c r="A14" s="23">
        <v>7</v>
      </c>
      <c r="B14" s="24" t="s">
        <v>8</v>
      </c>
      <c r="C14" s="23" t="s">
        <v>107</v>
      </c>
      <c r="D14" s="8">
        <v>2.99</v>
      </c>
      <c r="E14" s="8">
        <v>2.7</v>
      </c>
      <c r="F14" s="8">
        <v>2.7</v>
      </c>
      <c r="G14" s="8">
        <f>F14*97.5%</f>
        <v>2.6325000000000003</v>
      </c>
      <c r="H14" s="8">
        <f t="shared" ref="H14:J14" si="0">G14*97.5%</f>
        <v>2.5666875</v>
      </c>
      <c r="I14" s="8">
        <f t="shared" si="0"/>
        <v>2.5025203124999997</v>
      </c>
      <c r="J14" s="8">
        <f t="shared" si="0"/>
        <v>2.4399573046874998</v>
      </c>
      <c r="K14" s="26"/>
    </row>
    <row r="15" spans="1:11" ht="21" customHeight="1">
      <c r="A15" s="29">
        <v>8</v>
      </c>
      <c r="B15" s="2" t="s">
        <v>23</v>
      </c>
      <c r="C15" s="23"/>
      <c r="D15" s="20" t="s">
        <v>35</v>
      </c>
      <c r="E15" s="20" t="s">
        <v>35</v>
      </c>
      <c r="F15" s="21" t="s">
        <v>35</v>
      </c>
      <c r="G15" s="21" t="s">
        <v>35</v>
      </c>
      <c r="H15" s="21" t="s">
        <v>35</v>
      </c>
      <c r="I15" s="30" t="s">
        <v>35</v>
      </c>
      <c r="J15" s="30" t="s">
        <v>35</v>
      </c>
      <c r="K15" s="31"/>
    </row>
    <row r="16" spans="1:11" ht="20.25" customHeight="1">
      <c r="A16" s="32" t="s">
        <v>24</v>
      </c>
      <c r="B16" s="24" t="s">
        <v>30</v>
      </c>
      <c r="C16" s="23" t="s">
        <v>106</v>
      </c>
      <c r="D16" s="8">
        <v>30891.1</v>
      </c>
      <c r="E16" s="33">
        <v>32762.5</v>
      </c>
      <c r="F16" s="34">
        <v>35204.699999999997</v>
      </c>
      <c r="G16" s="35">
        <v>37539.4</v>
      </c>
      <c r="H16" s="35">
        <f>G16*1.04</f>
        <v>39040.976000000002</v>
      </c>
      <c r="I16" s="35">
        <f t="shared" ref="I16:J16" si="1">H16*1.04</f>
        <v>40602.615040000004</v>
      </c>
      <c r="J16" s="35">
        <f t="shared" si="1"/>
        <v>42226.719641600008</v>
      </c>
      <c r="K16" s="36"/>
    </row>
    <row r="17" spans="1:11" ht="21" customHeight="1">
      <c r="A17" s="32" t="s">
        <v>25</v>
      </c>
      <c r="B17" s="24" t="s">
        <v>31</v>
      </c>
      <c r="C17" s="23" t="s">
        <v>106</v>
      </c>
      <c r="D17" s="8">
        <v>16431</v>
      </c>
      <c r="E17" s="33">
        <v>17396.900000000001</v>
      </c>
      <c r="F17" s="34">
        <v>19400.5</v>
      </c>
      <c r="G17" s="35">
        <v>20990.1</v>
      </c>
      <c r="H17" s="35">
        <f t="shared" ref="H17:J18" si="2">G17*1.04</f>
        <v>21829.703999999998</v>
      </c>
      <c r="I17" s="35">
        <f t="shared" si="2"/>
        <v>22702.892159999999</v>
      </c>
      <c r="J17" s="35">
        <f t="shared" si="2"/>
        <v>23611.0078464</v>
      </c>
      <c r="K17" s="36"/>
    </row>
    <row r="18" spans="1:11" ht="21" customHeight="1">
      <c r="A18" s="32" t="s">
        <v>26</v>
      </c>
      <c r="B18" s="24" t="s">
        <v>32</v>
      </c>
      <c r="C18" s="23" t="s">
        <v>106</v>
      </c>
      <c r="D18" s="8">
        <v>22634.63</v>
      </c>
      <c r="E18" s="33">
        <v>23290.33</v>
      </c>
      <c r="F18" s="34">
        <v>25789.599999999999</v>
      </c>
      <c r="G18" s="35">
        <v>26490.799999999999</v>
      </c>
      <c r="H18" s="35">
        <f t="shared" si="2"/>
        <v>27550.432000000001</v>
      </c>
      <c r="I18" s="35">
        <f t="shared" si="2"/>
        <v>28652.449280000001</v>
      </c>
      <c r="J18" s="35">
        <f t="shared" si="2"/>
        <v>29798.547251200001</v>
      </c>
      <c r="K18" s="36"/>
    </row>
    <row r="19" spans="1:11" ht="20.25" customHeight="1">
      <c r="A19" s="32" t="s">
        <v>27</v>
      </c>
      <c r="B19" s="24" t="s">
        <v>14</v>
      </c>
      <c r="C19" s="23" t="s">
        <v>106</v>
      </c>
      <c r="D19" s="8">
        <v>27918.04</v>
      </c>
      <c r="E19" s="33">
        <v>29028.240000000002</v>
      </c>
      <c r="F19" s="34">
        <v>28706</v>
      </c>
      <c r="G19" s="35">
        <v>29490</v>
      </c>
      <c r="H19" s="35">
        <f t="shared" ref="H19:J19" si="3">G19*1.04</f>
        <v>30669.600000000002</v>
      </c>
      <c r="I19" s="35">
        <f t="shared" si="3"/>
        <v>31896.384000000002</v>
      </c>
      <c r="J19" s="35">
        <f t="shared" si="3"/>
        <v>33172.23936</v>
      </c>
      <c r="K19" s="36"/>
    </row>
    <row r="20" spans="1:11" ht="21" customHeight="1">
      <c r="A20" s="32" t="s">
        <v>28</v>
      </c>
      <c r="B20" s="24" t="s">
        <v>33</v>
      </c>
      <c r="C20" s="23" t="s">
        <v>106</v>
      </c>
      <c r="D20" s="8">
        <v>18387.400000000001</v>
      </c>
      <c r="E20" s="33">
        <v>21285.5</v>
      </c>
      <c r="F20" s="34">
        <v>24082.240000000002</v>
      </c>
      <c r="G20" s="35">
        <v>28192.9</v>
      </c>
      <c r="H20" s="35">
        <f t="shared" ref="H20:J20" si="4">G20*1.04</f>
        <v>29320.616000000002</v>
      </c>
      <c r="I20" s="35">
        <f t="shared" si="4"/>
        <v>30493.440640000004</v>
      </c>
      <c r="J20" s="35">
        <f t="shared" si="4"/>
        <v>31713.178265600007</v>
      </c>
      <c r="K20" s="36"/>
    </row>
    <row r="21" spans="1:11" ht="21" customHeight="1">
      <c r="A21" s="32" t="s">
        <v>29</v>
      </c>
      <c r="B21" s="24" t="s">
        <v>34</v>
      </c>
      <c r="C21" s="23" t="s">
        <v>106</v>
      </c>
      <c r="D21" s="8">
        <v>21843.5</v>
      </c>
      <c r="E21" s="33">
        <v>27259.9</v>
      </c>
      <c r="F21" s="34">
        <v>30681.7</v>
      </c>
      <c r="G21" s="35">
        <v>33397</v>
      </c>
      <c r="H21" s="35">
        <f t="shared" ref="H21:J21" si="5">G21*1.04</f>
        <v>34732.880000000005</v>
      </c>
      <c r="I21" s="35">
        <f t="shared" si="5"/>
        <v>36122.195200000009</v>
      </c>
      <c r="J21" s="35">
        <f t="shared" si="5"/>
        <v>37567.083008000009</v>
      </c>
      <c r="K21" s="36"/>
    </row>
    <row r="22" spans="1:11" ht="21" customHeight="1">
      <c r="A22" s="57" t="s">
        <v>36</v>
      </c>
      <c r="B22" s="58"/>
      <c r="C22" s="58"/>
      <c r="D22" s="58"/>
      <c r="E22" s="58"/>
      <c r="F22" s="62"/>
      <c r="G22" s="62"/>
      <c r="H22" s="62"/>
      <c r="I22" s="63"/>
      <c r="J22" s="63"/>
      <c r="K22" s="60"/>
    </row>
    <row r="23" spans="1:11" ht="30" customHeight="1">
      <c r="A23" s="23">
        <v>9</v>
      </c>
      <c r="B23" s="24" t="s">
        <v>37</v>
      </c>
      <c r="C23" s="23" t="s">
        <v>107</v>
      </c>
      <c r="D23" s="8">
        <v>77.8</v>
      </c>
      <c r="E23" s="8">
        <v>77.900000000000006</v>
      </c>
      <c r="F23" s="8">
        <v>78.099999999999994</v>
      </c>
      <c r="G23" s="8">
        <v>80</v>
      </c>
      <c r="H23" s="8">
        <v>80</v>
      </c>
      <c r="I23" s="8">
        <v>80</v>
      </c>
      <c r="J23" s="8">
        <v>80</v>
      </c>
      <c r="K23" s="26"/>
    </row>
    <row r="24" spans="1:11" ht="30" customHeight="1">
      <c r="A24" s="23">
        <v>10</v>
      </c>
      <c r="B24" s="24" t="s">
        <v>38</v>
      </c>
      <c r="C24" s="23" t="s">
        <v>107</v>
      </c>
      <c r="D24" s="8">
        <v>15.3</v>
      </c>
      <c r="E24" s="8">
        <v>16.100000000000001</v>
      </c>
      <c r="F24" s="8">
        <v>13.8</v>
      </c>
      <c r="G24" s="8">
        <v>11.5</v>
      </c>
      <c r="H24" s="8">
        <v>11.5</v>
      </c>
      <c r="I24" s="8">
        <v>11.5</v>
      </c>
      <c r="J24" s="8">
        <v>11.5</v>
      </c>
      <c r="K24" s="26"/>
    </row>
    <row r="25" spans="1:11" ht="30" customHeight="1">
      <c r="A25" s="23">
        <v>11</v>
      </c>
      <c r="B25" s="24" t="s">
        <v>39</v>
      </c>
      <c r="C25" s="23" t="s">
        <v>107</v>
      </c>
      <c r="D25" s="8">
        <v>0</v>
      </c>
      <c r="E25" s="8">
        <v>0</v>
      </c>
      <c r="F25" s="8">
        <v>0</v>
      </c>
      <c r="G25" s="8">
        <v>15.4</v>
      </c>
      <c r="H25" s="8">
        <v>3.8</v>
      </c>
      <c r="I25" s="8">
        <v>0</v>
      </c>
      <c r="J25" s="8">
        <v>0</v>
      </c>
      <c r="K25" s="26"/>
    </row>
    <row r="26" spans="1:11" ht="21" customHeight="1">
      <c r="A26" s="57" t="s">
        <v>40</v>
      </c>
      <c r="B26" s="58"/>
      <c r="C26" s="58"/>
      <c r="D26" s="58"/>
      <c r="E26" s="58"/>
      <c r="F26" s="58"/>
      <c r="G26" s="58"/>
      <c r="H26" s="58"/>
      <c r="I26" s="59"/>
      <c r="J26" s="59"/>
      <c r="K26" s="60"/>
    </row>
    <row r="27" spans="1:11">
      <c r="A27" s="23">
        <v>12</v>
      </c>
      <c r="B27" s="2" t="s">
        <v>121</v>
      </c>
      <c r="C27" s="23" t="s">
        <v>107</v>
      </c>
      <c r="D27" s="37" t="s">
        <v>35</v>
      </c>
      <c r="E27" s="37" t="s">
        <v>35</v>
      </c>
      <c r="F27" s="8" t="s">
        <v>35</v>
      </c>
      <c r="G27" s="37" t="s">
        <v>35</v>
      </c>
      <c r="H27" s="37" t="s">
        <v>35</v>
      </c>
      <c r="I27" s="37" t="s">
        <v>35</v>
      </c>
      <c r="J27" s="37" t="s">
        <v>35</v>
      </c>
      <c r="K27" s="26"/>
    </row>
    <row r="28" spans="1:11" ht="30" customHeight="1">
      <c r="A28" s="23">
        <v>13</v>
      </c>
      <c r="B28" s="24" t="s">
        <v>41</v>
      </c>
      <c r="C28" s="23" t="s">
        <v>107</v>
      </c>
      <c r="D28" s="8">
        <v>1.8</v>
      </c>
      <c r="E28" s="8">
        <v>0.5</v>
      </c>
      <c r="F28" s="8">
        <v>0.8</v>
      </c>
      <c r="G28" s="8">
        <v>1.3</v>
      </c>
      <c r="H28" s="8">
        <v>1</v>
      </c>
      <c r="I28" s="8">
        <v>1</v>
      </c>
      <c r="J28" s="8">
        <v>1</v>
      </c>
      <c r="K28" s="26"/>
    </row>
    <row r="29" spans="1:11" ht="30" customHeight="1">
      <c r="A29" s="23">
        <v>14</v>
      </c>
      <c r="B29" s="24" t="s">
        <v>42</v>
      </c>
      <c r="C29" s="23" t="s">
        <v>107</v>
      </c>
      <c r="D29" s="8">
        <v>96.6</v>
      </c>
      <c r="E29" s="8">
        <v>96.7</v>
      </c>
      <c r="F29" s="8">
        <v>96.7</v>
      </c>
      <c r="G29" s="8">
        <v>100</v>
      </c>
      <c r="H29" s="8">
        <v>100</v>
      </c>
      <c r="I29" s="8">
        <v>100</v>
      </c>
      <c r="J29" s="8">
        <v>100</v>
      </c>
      <c r="K29" s="26"/>
    </row>
    <row r="30" spans="1:11" ht="30" customHeight="1">
      <c r="A30" s="23">
        <v>15</v>
      </c>
      <c r="B30" s="24" t="s">
        <v>43</v>
      </c>
      <c r="C30" s="23" t="s">
        <v>107</v>
      </c>
      <c r="D30" s="8">
        <v>3</v>
      </c>
      <c r="E30" s="8">
        <v>10</v>
      </c>
      <c r="F30" s="8">
        <v>10</v>
      </c>
      <c r="G30" s="8">
        <v>10</v>
      </c>
      <c r="H30" s="8">
        <v>10</v>
      </c>
      <c r="I30" s="8">
        <v>3.23</v>
      </c>
      <c r="J30" s="8">
        <v>0</v>
      </c>
      <c r="K30" s="26"/>
    </row>
    <row r="31" spans="1:11" ht="30" customHeight="1">
      <c r="A31" s="23">
        <v>16</v>
      </c>
      <c r="B31" s="24" t="s">
        <v>44</v>
      </c>
      <c r="C31" s="23" t="s">
        <v>107</v>
      </c>
      <c r="D31" s="8">
        <v>83.5</v>
      </c>
      <c r="E31" s="8">
        <v>81.3</v>
      </c>
      <c r="F31" s="8">
        <v>83.23</v>
      </c>
      <c r="G31" s="8">
        <v>83.2</v>
      </c>
      <c r="H31" s="8">
        <v>83.2</v>
      </c>
      <c r="I31" s="8">
        <v>83.2</v>
      </c>
      <c r="J31" s="8">
        <v>83.2</v>
      </c>
      <c r="K31" s="26"/>
    </row>
    <row r="32" spans="1:11" ht="30" customHeight="1">
      <c r="A32" s="23">
        <v>17</v>
      </c>
      <c r="B32" s="24" t="s">
        <v>45</v>
      </c>
      <c r="C32" s="23" t="s">
        <v>107</v>
      </c>
      <c r="D32" s="8">
        <v>3.6</v>
      </c>
      <c r="E32" s="8">
        <v>5.49</v>
      </c>
      <c r="F32" s="8">
        <v>3.6</v>
      </c>
      <c r="G32" s="8">
        <v>4.3</v>
      </c>
      <c r="H32" s="8">
        <v>4.3</v>
      </c>
      <c r="I32" s="8">
        <v>4.3</v>
      </c>
      <c r="J32" s="8">
        <v>4.3</v>
      </c>
      <c r="K32" s="26"/>
    </row>
    <row r="33" spans="1:11" ht="30" customHeight="1">
      <c r="A33" s="23">
        <v>18</v>
      </c>
      <c r="B33" s="24" t="s">
        <v>46</v>
      </c>
      <c r="C33" s="23" t="s">
        <v>108</v>
      </c>
      <c r="D33" s="8">
        <v>64.099999999999994</v>
      </c>
      <c r="E33" s="8">
        <v>62.26</v>
      </c>
      <c r="F33" s="8">
        <v>63.35</v>
      </c>
      <c r="G33" s="8">
        <v>68.12</v>
      </c>
      <c r="H33" s="8">
        <v>71.8</v>
      </c>
      <c r="I33" s="8">
        <v>71.8</v>
      </c>
      <c r="J33" s="8">
        <v>71.8</v>
      </c>
      <c r="K33" s="26"/>
    </row>
    <row r="34" spans="1:11" ht="30" customHeight="1">
      <c r="A34" s="23">
        <v>19</v>
      </c>
      <c r="B34" s="24" t="s">
        <v>47</v>
      </c>
      <c r="C34" s="23" t="s">
        <v>107</v>
      </c>
      <c r="D34" s="8">
        <v>74</v>
      </c>
      <c r="E34" s="8">
        <v>74</v>
      </c>
      <c r="F34" s="8">
        <v>72</v>
      </c>
      <c r="G34" s="8">
        <v>74</v>
      </c>
      <c r="H34" s="8">
        <v>74</v>
      </c>
      <c r="I34" s="8">
        <v>74</v>
      </c>
      <c r="J34" s="8">
        <v>74</v>
      </c>
      <c r="K34" s="26"/>
    </row>
    <row r="35" spans="1:11" ht="21" customHeight="1">
      <c r="A35" s="57" t="s">
        <v>101</v>
      </c>
      <c r="B35" s="58"/>
      <c r="C35" s="58"/>
      <c r="D35" s="58"/>
      <c r="E35" s="58"/>
      <c r="F35" s="58"/>
      <c r="G35" s="58"/>
      <c r="H35" s="58"/>
      <c r="I35" s="59"/>
      <c r="J35" s="59"/>
      <c r="K35" s="60"/>
    </row>
    <row r="36" spans="1:11" ht="21" customHeight="1">
      <c r="A36" s="38">
        <v>20</v>
      </c>
      <c r="B36" s="39" t="s">
        <v>100</v>
      </c>
      <c r="C36" s="24"/>
      <c r="D36" s="20" t="s">
        <v>35</v>
      </c>
      <c r="E36" s="20" t="s">
        <v>35</v>
      </c>
      <c r="F36" s="20" t="s">
        <v>35</v>
      </c>
      <c r="G36" s="20" t="s">
        <v>35</v>
      </c>
      <c r="H36" s="20" t="s">
        <v>35</v>
      </c>
      <c r="I36" s="20" t="s">
        <v>35</v>
      </c>
      <c r="J36" s="20" t="s">
        <v>35</v>
      </c>
      <c r="K36" s="20" t="s">
        <v>35</v>
      </c>
    </row>
    <row r="37" spans="1:11" ht="21" customHeight="1">
      <c r="A37" s="32" t="s">
        <v>48</v>
      </c>
      <c r="B37" s="24" t="s">
        <v>49</v>
      </c>
      <c r="C37" s="23" t="s">
        <v>107</v>
      </c>
      <c r="D37" s="20">
        <v>67.849999999999994</v>
      </c>
      <c r="E37" s="20">
        <v>105.88</v>
      </c>
      <c r="F37" s="20">
        <v>100</v>
      </c>
      <c r="G37" s="20">
        <v>100</v>
      </c>
      <c r="H37" s="20">
        <v>105.88</v>
      </c>
      <c r="I37" s="20">
        <v>105.88</v>
      </c>
      <c r="J37" s="20">
        <v>105.88</v>
      </c>
      <c r="K37" s="26"/>
    </row>
    <row r="38" spans="1:11" ht="21" customHeight="1">
      <c r="A38" s="32" t="s">
        <v>52</v>
      </c>
      <c r="B38" s="24" t="s">
        <v>50</v>
      </c>
      <c r="C38" s="23" t="s">
        <v>107</v>
      </c>
      <c r="D38" s="20">
        <v>71.42</v>
      </c>
      <c r="E38" s="20">
        <v>100</v>
      </c>
      <c r="F38" s="20">
        <v>79.17</v>
      </c>
      <c r="G38" s="20">
        <v>74.66</v>
      </c>
      <c r="H38" s="20">
        <v>73</v>
      </c>
      <c r="I38" s="20">
        <v>73</v>
      </c>
      <c r="J38" s="20">
        <v>73</v>
      </c>
      <c r="K38" s="26"/>
    </row>
    <row r="39" spans="1:11" ht="21" customHeight="1">
      <c r="A39" s="32" t="s">
        <v>53</v>
      </c>
      <c r="B39" s="24" t="s">
        <v>51</v>
      </c>
      <c r="C39" s="23" t="s">
        <v>107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6"/>
    </row>
    <row r="40" spans="1:11" ht="30" customHeight="1">
      <c r="A40" s="32" t="s">
        <v>55</v>
      </c>
      <c r="B40" s="24" t="s">
        <v>54</v>
      </c>
      <c r="C40" s="23" t="s">
        <v>107</v>
      </c>
      <c r="D40" s="20">
        <v>0</v>
      </c>
      <c r="E40" s="20">
        <v>7.1</v>
      </c>
      <c r="F40" s="20">
        <v>4.3</v>
      </c>
      <c r="G40" s="20">
        <v>2.27</v>
      </c>
      <c r="H40" s="20">
        <v>0</v>
      </c>
      <c r="I40" s="20">
        <v>0</v>
      </c>
      <c r="J40" s="20">
        <v>0</v>
      </c>
      <c r="K40" s="26"/>
    </row>
    <row r="41" spans="1:11" ht="36.75" customHeight="1">
      <c r="A41" s="32" t="s">
        <v>10</v>
      </c>
      <c r="B41" s="24" t="s">
        <v>56</v>
      </c>
      <c r="C41" s="23" t="s">
        <v>107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6"/>
    </row>
    <row r="42" spans="1:11" ht="21" customHeight="1">
      <c r="A42" s="57"/>
      <c r="B42" s="58"/>
      <c r="C42" s="58"/>
      <c r="D42" s="58"/>
      <c r="E42" s="58"/>
      <c r="F42" s="58"/>
      <c r="G42" s="58"/>
      <c r="H42" s="58"/>
      <c r="I42" s="59"/>
      <c r="J42" s="59"/>
      <c r="K42" s="60"/>
    </row>
    <row r="43" spans="1:11" ht="21" customHeight="1">
      <c r="A43" s="40">
        <v>23</v>
      </c>
      <c r="B43" s="41" t="s">
        <v>57</v>
      </c>
      <c r="C43" s="40" t="s">
        <v>107</v>
      </c>
      <c r="D43" s="42">
        <v>31.84</v>
      </c>
      <c r="E43" s="42">
        <v>36.07</v>
      </c>
      <c r="F43" s="42">
        <v>38.64</v>
      </c>
      <c r="G43" s="42">
        <v>41.52</v>
      </c>
      <c r="H43" s="42">
        <v>42.1</v>
      </c>
      <c r="I43" s="42">
        <v>43</v>
      </c>
      <c r="J43" s="42">
        <v>43</v>
      </c>
      <c r="K43" s="43"/>
    </row>
    <row r="44" spans="1:11" ht="30" customHeight="1">
      <c r="A44" s="17" t="s">
        <v>103</v>
      </c>
      <c r="B44" s="19" t="s">
        <v>104</v>
      </c>
      <c r="C44" s="44" t="s">
        <v>107</v>
      </c>
      <c r="D44" s="45">
        <v>76.89</v>
      </c>
      <c r="E44" s="34">
        <v>92.44</v>
      </c>
      <c r="F44" s="34">
        <v>89.18</v>
      </c>
      <c r="G44" s="34">
        <v>89.36</v>
      </c>
      <c r="H44" s="34">
        <v>89.5</v>
      </c>
      <c r="I44" s="34">
        <v>89.8</v>
      </c>
      <c r="J44" s="34">
        <v>89.8</v>
      </c>
      <c r="K44" s="46"/>
    </row>
    <row r="45" spans="1:11" ht="20.25" customHeight="1">
      <c r="A45" s="61" t="s">
        <v>58</v>
      </c>
      <c r="B45" s="62"/>
      <c r="C45" s="62"/>
      <c r="D45" s="62"/>
      <c r="E45" s="62"/>
      <c r="F45" s="62"/>
      <c r="G45" s="62"/>
      <c r="H45" s="62"/>
      <c r="I45" s="63"/>
      <c r="J45" s="63"/>
      <c r="K45" s="64"/>
    </row>
    <row r="46" spans="1:11" ht="21" customHeight="1">
      <c r="A46" s="29">
        <v>24</v>
      </c>
      <c r="B46" s="2" t="s">
        <v>59</v>
      </c>
      <c r="C46" s="23" t="s">
        <v>109</v>
      </c>
      <c r="D46" s="8">
        <v>33.200000000000003</v>
      </c>
      <c r="E46" s="8">
        <v>34.200000000000003</v>
      </c>
      <c r="F46" s="8">
        <v>34.44</v>
      </c>
      <c r="G46" s="8">
        <v>35.4</v>
      </c>
      <c r="H46" s="8">
        <v>35.4</v>
      </c>
      <c r="I46" s="8">
        <v>35.4</v>
      </c>
      <c r="J46" s="8">
        <v>35.4</v>
      </c>
      <c r="K46" s="26"/>
    </row>
    <row r="47" spans="1:11" ht="21" customHeight="1">
      <c r="A47" s="32" t="s">
        <v>61</v>
      </c>
      <c r="B47" s="24" t="s">
        <v>60</v>
      </c>
      <c r="C47" s="23" t="s">
        <v>109</v>
      </c>
      <c r="D47" s="45">
        <v>0.51</v>
      </c>
      <c r="E47" s="45">
        <v>0.46</v>
      </c>
      <c r="F47" s="8">
        <v>0.38</v>
      </c>
      <c r="G47" s="8">
        <v>0.84</v>
      </c>
      <c r="H47" s="8">
        <v>0.5</v>
      </c>
      <c r="I47" s="8">
        <v>0.5</v>
      </c>
      <c r="J47" s="8">
        <v>0.5</v>
      </c>
      <c r="K47" s="26"/>
    </row>
    <row r="48" spans="1:11" ht="30" customHeight="1">
      <c r="A48" s="47" t="s">
        <v>12</v>
      </c>
      <c r="B48" s="2" t="s">
        <v>62</v>
      </c>
      <c r="C48" s="23" t="s">
        <v>110</v>
      </c>
      <c r="D48" s="8">
        <v>8.51</v>
      </c>
      <c r="E48" s="9">
        <v>3.74</v>
      </c>
      <c r="F48" s="8">
        <v>3.74</v>
      </c>
      <c r="G48" s="8">
        <v>6.17</v>
      </c>
      <c r="H48" s="8">
        <v>6.17</v>
      </c>
      <c r="I48" s="8">
        <v>6.17</v>
      </c>
      <c r="J48" s="8">
        <v>6.17</v>
      </c>
      <c r="K48" s="26"/>
    </row>
    <row r="49" spans="1:11" ht="30" customHeight="1">
      <c r="A49" s="32" t="s">
        <v>64</v>
      </c>
      <c r="B49" s="24" t="s">
        <v>63</v>
      </c>
      <c r="C49" s="23" t="s">
        <v>110</v>
      </c>
      <c r="D49" s="9">
        <v>8.32</v>
      </c>
      <c r="E49" s="9">
        <v>3.2</v>
      </c>
      <c r="F49" s="8">
        <v>3.2</v>
      </c>
      <c r="G49" s="8">
        <v>6.17</v>
      </c>
      <c r="H49" s="8">
        <v>6.17</v>
      </c>
      <c r="I49" s="8">
        <v>6.17</v>
      </c>
      <c r="J49" s="8">
        <v>6.17</v>
      </c>
      <c r="K49" s="26"/>
    </row>
    <row r="50" spans="1:11" ht="42" customHeight="1">
      <c r="A50" s="47" t="s">
        <v>13</v>
      </c>
      <c r="B50" s="2" t="s">
        <v>65</v>
      </c>
      <c r="C50" s="23"/>
      <c r="D50" s="22" t="s">
        <v>35</v>
      </c>
      <c r="E50" s="22" t="s">
        <v>35</v>
      </c>
      <c r="F50" s="20"/>
      <c r="G50" s="20" t="s">
        <v>35</v>
      </c>
      <c r="H50" s="20" t="s">
        <v>35</v>
      </c>
      <c r="I50" s="20" t="s">
        <v>35</v>
      </c>
      <c r="J50" s="20" t="s">
        <v>35</v>
      </c>
      <c r="K50" s="20" t="s">
        <v>35</v>
      </c>
    </row>
    <row r="51" spans="1:11" ht="21" customHeight="1">
      <c r="A51" s="32" t="s">
        <v>66</v>
      </c>
      <c r="B51" s="24" t="s">
        <v>68</v>
      </c>
      <c r="C51" s="23" t="s">
        <v>109</v>
      </c>
      <c r="D51" s="9">
        <v>31000</v>
      </c>
      <c r="E51" s="9">
        <v>31000</v>
      </c>
      <c r="F51" s="8">
        <v>31000</v>
      </c>
      <c r="G51" s="8">
        <v>31000</v>
      </c>
      <c r="H51" s="8">
        <v>0</v>
      </c>
      <c r="I51" s="8">
        <v>0</v>
      </c>
      <c r="J51" s="8">
        <v>0</v>
      </c>
      <c r="K51" s="48"/>
    </row>
    <row r="52" spans="1:11" ht="21" customHeight="1">
      <c r="A52" s="32" t="s">
        <v>67</v>
      </c>
      <c r="B52" s="24" t="s">
        <v>69</v>
      </c>
      <c r="C52" s="23" t="s">
        <v>109</v>
      </c>
      <c r="D52" s="9">
        <v>32000</v>
      </c>
      <c r="E52" s="9">
        <v>32000</v>
      </c>
      <c r="F52" s="8">
        <v>32000</v>
      </c>
      <c r="G52" s="8">
        <v>32000</v>
      </c>
      <c r="H52" s="8">
        <v>0</v>
      </c>
      <c r="I52" s="8">
        <v>0</v>
      </c>
      <c r="J52" s="8">
        <v>0</v>
      </c>
      <c r="K52" s="48"/>
    </row>
    <row r="53" spans="1:11" ht="21" customHeight="1">
      <c r="A53" s="57" t="s">
        <v>70</v>
      </c>
      <c r="B53" s="58"/>
      <c r="C53" s="58"/>
      <c r="D53" s="58"/>
      <c r="E53" s="58"/>
      <c r="F53" s="58"/>
      <c r="G53" s="58"/>
      <c r="H53" s="58"/>
      <c r="I53" s="59"/>
      <c r="J53" s="59"/>
      <c r="K53" s="60"/>
    </row>
    <row r="54" spans="1:11" ht="42" customHeight="1">
      <c r="A54" s="23">
        <v>27</v>
      </c>
      <c r="B54" s="49" t="s">
        <v>71</v>
      </c>
      <c r="C54" s="23" t="s">
        <v>107</v>
      </c>
      <c r="D54" s="9">
        <v>99.75</v>
      </c>
      <c r="E54" s="9">
        <v>99.75</v>
      </c>
      <c r="F54" s="8">
        <v>99.75</v>
      </c>
      <c r="G54" s="8">
        <v>99.75</v>
      </c>
      <c r="H54" s="8">
        <v>99.75</v>
      </c>
      <c r="I54" s="8">
        <v>99.75</v>
      </c>
      <c r="J54" s="8">
        <v>99.75</v>
      </c>
      <c r="K54" s="26"/>
    </row>
    <row r="55" spans="1:11" ht="96" customHeight="1">
      <c r="A55" s="23">
        <v>28</v>
      </c>
      <c r="B55" s="49" t="s">
        <v>17</v>
      </c>
      <c r="C55" s="23" t="s">
        <v>107</v>
      </c>
      <c r="D55" s="9">
        <v>51.5</v>
      </c>
      <c r="E55" s="9">
        <v>63.5</v>
      </c>
      <c r="F55" s="8">
        <v>63.5</v>
      </c>
      <c r="G55" s="8">
        <v>63.5</v>
      </c>
      <c r="H55" s="8">
        <v>63.5</v>
      </c>
      <c r="I55" s="8">
        <v>63.5</v>
      </c>
      <c r="J55" s="8">
        <v>63.5</v>
      </c>
      <c r="K55" s="26"/>
    </row>
    <row r="56" spans="1:11" ht="30" customHeight="1">
      <c r="A56" s="23">
        <v>29</v>
      </c>
      <c r="B56" s="49" t="s">
        <v>72</v>
      </c>
      <c r="C56" s="23" t="s">
        <v>107</v>
      </c>
      <c r="D56" s="8">
        <v>43.77</v>
      </c>
      <c r="E56" s="8">
        <v>44.2</v>
      </c>
      <c r="F56" s="8">
        <v>45.2</v>
      </c>
      <c r="G56" s="8">
        <v>45.2</v>
      </c>
      <c r="H56" s="8">
        <v>45.2</v>
      </c>
      <c r="I56" s="8">
        <v>45.2</v>
      </c>
      <c r="J56" s="8">
        <v>45.2</v>
      </c>
      <c r="K56" s="26"/>
    </row>
    <row r="57" spans="1:11" ht="30" customHeight="1">
      <c r="A57" s="23">
        <v>30</v>
      </c>
      <c r="B57" s="49" t="s">
        <v>73</v>
      </c>
      <c r="C57" s="23" t="s">
        <v>107</v>
      </c>
      <c r="D57" s="8">
        <v>2.9</v>
      </c>
      <c r="E57" s="8">
        <v>2.8</v>
      </c>
      <c r="F57" s="8">
        <v>1.4</v>
      </c>
      <c r="G57" s="8">
        <v>1.7</v>
      </c>
      <c r="H57" s="8">
        <v>1.7</v>
      </c>
      <c r="I57" s="8">
        <v>1.7</v>
      </c>
      <c r="J57" s="8">
        <v>1.7</v>
      </c>
      <c r="K57" s="26"/>
    </row>
    <row r="58" spans="1:11" ht="21" customHeight="1">
      <c r="A58" s="57" t="s">
        <v>74</v>
      </c>
      <c r="B58" s="58"/>
      <c r="C58" s="58"/>
      <c r="D58" s="58"/>
      <c r="E58" s="58"/>
      <c r="F58" s="58"/>
      <c r="G58" s="58"/>
      <c r="H58" s="58"/>
      <c r="I58" s="59"/>
      <c r="J58" s="59"/>
      <c r="K58" s="60"/>
    </row>
    <row r="59" spans="1:11" ht="42" customHeight="1">
      <c r="A59" s="23">
        <v>31</v>
      </c>
      <c r="B59" s="24" t="s">
        <v>18</v>
      </c>
      <c r="C59" s="23" t="s">
        <v>107</v>
      </c>
      <c r="D59" s="8">
        <v>78.53</v>
      </c>
      <c r="E59" s="8">
        <v>67.209999999999994</v>
      </c>
      <c r="F59" s="8">
        <v>68.09</v>
      </c>
      <c r="G59" s="8">
        <v>68.12</v>
      </c>
      <c r="H59" s="8">
        <v>62.57</v>
      </c>
      <c r="I59" s="8">
        <v>68.38</v>
      </c>
      <c r="J59" s="8">
        <v>71.95</v>
      </c>
      <c r="K59" s="26"/>
    </row>
    <row r="60" spans="1:11" ht="40.5" customHeight="1">
      <c r="A60" s="23">
        <v>32</v>
      </c>
      <c r="B60" s="24" t="s">
        <v>75</v>
      </c>
      <c r="C60" s="23" t="s">
        <v>107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26"/>
    </row>
    <row r="61" spans="1:11" ht="30" customHeight="1">
      <c r="A61" s="23">
        <v>33</v>
      </c>
      <c r="B61" s="24" t="s">
        <v>116</v>
      </c>
      <c r="C61" s="23" t="s">
        <v>108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26"/>
    </row>
    <row r="62" spans="1:11" ht="42" customHeight="1">
      <c r="A62" s="23">
        <v>34</v>
      </c>
      <c r="B62" s="24" t="s">
        <v>76</v>
      </c>
      <c r="C62" s="23" t="s">
        <v>107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26"/>
    </row>
    <row r="63" spans="1:11" ht="30" customHeight="1">
      <c r="A63" s="23">
        <v>35</v>
      </c>
      <c r="B63" s="24" t="s">
        <v>77</v>
      </c>
      <c r="C63" s="23" t="s">
        <v>106</v>
      </c>
      <c r="D63" s="8">
        <v>434</v>
      </c>
      <c r="E63" s="8">
        <v>662.4</v>
      </c>
      <c r="F63" s="8">
        <v>707.56</v>
      </c>
      <c r="G63" s="8">
        <v>933.28</v>
      </c>
      <c r="H63" s="8">
        <v>884.04</v>
      </c>
      <c r="I63" s="8">
        <v>884.04</v>
      </c>
      <c r="J63" s="8">
        <v>884.04</v>
      </c>
      <c r="K63" s="26"/>
    </row>
    <row r="64" spans="1:11" ht="30" customHeight="1">
      <c r="A64" s="23">
        <v>36</v>
      </c>
      <c r="B64" s="24" t="s">
        <v>78</v>
      </c>
      <c r="C64" s="23" t="s">
        <v>19</v>
      </c>
      <c r="D64" s="8">
        <v>1</v>
      </c>
      <c r="E64" s="8">
        <v>1</v>
      </c>
      <c r="F64" s="8">
        <v>1</v>
      </c>
      <c r="G64" s="8">
        <v>1</v>
      </c>
      <c r="H64" s="8">
        <v>1</v>
      </c>
      <c r="I64" s="8">
        <v>1</v>
      </c>
      <c r="J64" s="8">
        <v>1</v>
      </c>
      <c r="K64" s="48"/>
    </row>
    <row r="65" spans="1:11" ht="30" customHeight="1">
      <c r="A65" s="23">
        <v>37</v>
      </c>
      <c r="B65" s="24" t="s">
        <v>79</v>
      </c>
      <c r="C65" s="23" t="s">
        <v>111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48"/>
    </row>
    <row r="66" spans="1:11" ht="21" customHeight="1">
      <c r="A66" s="23">
        <v>38</v>
      </c>
      <c r="B66" s="24" t="s">
        <v>80</v>
      </c>
      <c r="C66" s="23" t="s">
        <v>112</v>
      </c>
      <c r="D66" s="8">
        <v>83.075000000000003</v>
      </c>
      <c r="E66" s="8">
        <v>81.91</v>
      </c>
      <c r="F66" s="8">
        <v>80.27</v>
      </c>
      <c r="G66" s="8">
        <v>78.308999999999997</v>
      </c>
      <c r="H66" s="8">
        <f>G66*98%</f>
        <v>76.742819999999995</v>
      </c>
      <c r="I66" s="8">
        <f>H66*98%</f>
        <v>75.207963599999999</v>
      </c>
      <c r="J66" s="8">
        <f>I66*99%</f>
        <v>74.455883963999995</v>
      </c>
      <c r="K66" s="48"/>
    </row>
    <row r="67" spans="1:11" ht="21" customHeight="1">
      <c r="A67" s="57" t="s">
        <v>81</v>
      </c>
      <c r="B67" s="58"/>
      <c r="C67" s="58"/>
      <c r="D67" s="58"/>
      <c r="E67" s="58"/>
      <c r="F67" s="58"/>
      <c r="G67" s="58"/>
      <c r="H67" s="58"/>
      <c r="I67" s="59"/>
      <c r="J67" s="59"/>
      <c r="K67" s="60"/>
    </row>
    <row r="68" spans="1:11" ht="21" customHeight="1">
      <c r="A68" s="29">
        <v>39</v>
      </c>
      <c r="B68" s="2" t="s">
        <v>82</v>
      </c>
      <c r="C68" s="24"/>
      <c r="D68" s="20" t="s">
        <v>35</v>
      </c>
      <c r="E68" s="20" t="s">
        <v>35</v>
      </c>
      <c r="F68" s="20" t="s">
        <v>35</v>
      </c>
      <c r="G68" s="20" t="s">
        <v>35</v>
      </c>
      <c r="H68" s="20" t="s">
        <v>35</v>
      </c>
      <c r="I68" s="20" t="s">
        <v>35</v>
      </c>
      <c r="J68" s="20" t="s">
        <v>35</v>
      </c>
      <c r="K68" s="20" t="s">
        <v>35</v>
      </c>
    </row>
    <row r="69" spans="1:11" ht="21" customHeight="1">
      <c r="A69" s="23" t="s">
        <v>83</v>
      </c>
      <c r="B69" s="24" t="s">
        <v>88</v>
      </c>
      <c r="C69" s="50" t="s">
        <v>20</v>
      </c>
      <c r="D69" s="8">
        <v>1018</v>
      </c>
      <c r="E69" s="8">
        <v>1027</v>
      </c>
      <c r="F69" s="8">
        <v>1025</v>
      </c>
      <c r="G69" s="8">
        <v>1025</v>
      </c>
      <c r="H69" s="8">
        <f>G69*99.9%</f>
        <v>1023.9750000000001</v>
      </c>
      <c r="I69" s="8">
        <f t="shared" ref="I69:J69" si="6">H69*99.9%</f>
        <v>1022.9510250000003</v>
      </c>
      <c r="J69" s="8">
        <f t="shared" si="6"/>
        <v>1021.9280739750004</v>
      </c>
      <c r="K69" s="26"/>
    </row>
    <row r="70" spans="1:11" ht="20.25" customHeight="1">
      <c r="A70" s="23" t="s">
        <v>84</v>
      </c>
      <c r="B70" s="24" t="s">
        <v>89</v>
      </c>
      <c r="C70" s="50" t="s">
        <v>93</v>
      </c>
      <c r="D70" s="8">
        <v>0.25</v>
      </c>
      <c r="E70" s="8">
        <v>0.24</v>
      </c>
      <c r="F70" s="8">
        <v>0.23</v>
      </c>
      <c r="G70" s="8">
        <v>0.22</v>
      </c>
      <c r="H70" s="8">
        <f t="shared" ref="H70:J73" si="7">G70*99.9%</f>
        <v>0.21978000000000003</v>
      </c>
      <c r="I70" s="8">
        <f t="shared" si="7"/>
        <v>0.21956022000000006</v>
      </c>
      <c r="J70" s="8">
        <f t="shared" si="7"/>
        <v>0.21934065978000009</v>
      </c>
      <c r="K70" s="26"/>
    </row>
    <row r="71" spans="1:11" ht="20.25" customHeight="1">
      <c r="A71" s="23" t="s">
        <v>85</v>
      </c>
      <c r="B71" s="24" t="s">
        <v>90</v>
      </c>
      <c r="C71" s="50" t="s">
        <v>113</v>
      </c>
      <c r="D71" s="8">
        <v>20.78</v>
      </c>
      <c r="E71" s="8">
        <v>20.7</v>
      </c>
      <c r="F71" s="8">
        <v>20.62</v>
      </c>
      <c r="G71" s="8">
        <v>20.6</v>
      </c>
      <c r="H71" s="8">
        <f t="shared" si="7"/>
        <v>20.579400000000003</v>
      </c>
      <c r="I71" s="8">
        <f t="shared" si="7"/>
        <v>20.558820600000004</v>
      </c>
      <c r="J71" s="8">
        <f t="shared" si="7"/>
        <v>20.538261779400006</v>
      </c>
      <c r="K71" s="26"/>
    </row>
    <row r="72" spans="1:11" ht="20.25" customHeight="1">
      <c r="A72" s="23" t="s">
        <v>86</v>
      </c>
      <c r="B72" s="24" t="s">
        <v>91</v>
      </c>
      <c r="C72" s="50" t="s">
        <v>113</v>
      </c>
      <c r="D72" s="8">
        <v>39.9</v>
      </c>
      <c r="E72" s="8">
        <v>39.75</v>
      </c>
      <c r="F72" s="8">
        <v>39.700000000000003</v>
      </c>
      <c r="G72" s="8">
        <v>39.65</v>
      </c>
      <c r="H72" s="8">
        <f t="shared" si="7"/>
        <v>39.610350000000004</v>
      </c>
      <c r="I72" s="8">
        <f t="shared" si="7"/>
        <v>39.570739650000007</v>
      </c>
      <c r="J72" s="8">
        <f t="shared" si="7"/>
        <v>39.531168910350011</v>
      </c>
      <c r="K72" s="26"/>
    </row>
    <row r="73" spans="1:11" ht="20.25" customHeight="1">
      <c r="A73" s="23" t="s">
        <v>87</v>
      </c>
      <c r="B73" s="24" t="s">
        <v>92</v>
      </c>
      <c r="C73" s="50" t="s">
        <v>113</v>
      </c>
      <c r="D73" s="8">
        <v>89.7</v>
      </c>
      <c r="E73" s="8">
        <v>88.5</v>
      </c>
      <c r="F73" s="8">
        <v>88.3</v>
      </c>
      <c r="G73" s="8">
        <v>88.27</v>
      </c>
      <c r="H73" s="8">
        <f t="shared" si="7"/>
        <v>88.181730000000002</v>
      </c>
      <c r="I73" s="8">
        <f t="shared" si="7"/>
        <v>88.093548270000014</v>
      </c>
      <c r="J73" s="8">
        <f t="shared" si="7"/>
        <v>88.005454721730018</v>
      </c>
      <c r="K73" s="26"/>
    </row>
    <row r="74" spans="1:11" ht="30.75" customHeight="1">
      <c r="A74" s="29">
        <v>40</v>
      </c>
      <c r="B74" s="2" t="s">
        <v>97</v>
      </c>
      <c r="C74" s="28"/>
      <c r="D74" s="20" t="s">
        <v>35</v>
      </c>
      <c r="E74" s="20" t="s">
        <v>35</v>
      </c>
      <c r="F74" s="20" t="s">
        <v>35</v>
      </c>
      <c r="G74" s="20" t="s">
        <v>35</v>
      </c>
      <c r="H74" s="20" t="s">
        <v>35</v>
      </c>
      <c r="I74" s="20" t="s">
        <v>35</v>
      </c>
      <c r="J74" s="20" t="s">
        <v>35</v>
      </c>
      <c r="K74" s="20" t="s">
        <v>35</v>
      </c>
    </row>
    <row r="75" spans="1:11" ht="20.25" customHeight="1">
      <c r="A75" s="23" t="s">
        <v>15</v>
      </c>
      <c r="B75" s="24" t="s">
        <v>88</v>
      </c>
      <c r="C75" s="50" t="s">
        <v>114</v>
      </c>
      <c r="D75" s="8">
        <v>40.75</v>
      </c>
      <c r="E75" s="8">
        <v>46.61</v>
      </c>
      <c r="F75" s="8">
        <v>45.32</v>
      </c>
      <c r="G75" s="8">
        <v>45.3</v>
      </c>
      <c r="H75" s="8">
        <f>G75*99.9%</f>
        <v>45.2547</v>
      </c>
      <c r="I75" s="8">
        <f t="shared" ref="I75:J75" si="8">H75*99.9%</f>
        <v>45.209445300000006</v>
      </c>
      <c r="J75" s="8">
        <f t="shared" si="8"/>
        <v>45.16423585470001</v>
      </c>
      <c r="K75" s="48"/>
    </row>
    <row r="76" spans="1:11" ht="20.25" customHeight="1">
      <c r="A76" s="23" t="s">
        <v>16</v>
      </c>
      <c r="B76" s="24" t="s">
        <v>89</v>
      </c>
      <c r="C76" s="50" t="s">
        <v>93</v>
      </c>
      <c r="D76" s="8">
        <v>0.16</v>
      </c>
      <c r="E76" s="8">
        <v>0.18</v>
      </c>
      <c r="F76" s="8">
        <v>0.18</v>
      </c>
      <c r="G76" s="8">
        <v>0.17</v>
      </c>
      <c r="H76" s="8">
        <f t="shared" ref="H76:J79" si="9">G76*99.9%</f>
        <v>0.16983000000000004</v>
      </c>
      <c r="I76" s="8">
        <f t="shared" si="9"/>
        <v>0.16966017000000005</v>
      </c>
      <c r="J76" s="8">
        <f t="shared" si="9"/>
        <v>0.16949050983000008</v>
      </c>
      <c r="K76" s="48"/>
    </row>
    <row r="77" spans="1:11" ht="30" customHeight="1">
      <c r="A77" s="23" t="s">
        <v>94</v>
      </c>
      <c r="B77" s="24" t="s">
        <v>90</v>
      </c>
      <c r="C77" s="50" t="s">
        <v>115</v>
      </c>
      <c r="D77" s="8">
        <v>0.36</v>
      </c>
      <c r="E77" s="8">
        <v>0.33</v>
      </c>
      <c r="F77" s="8">
        <v>0.31</v>
      </c>
      <c r="G77" s="8">
        <v>0.3</v>
      </c>
      <c r="H77" s="8">
        <f t="shared" si="9"/>
        <v>0.29970000000000002</v>
      </c>
      <c r="I77" s="8">
        <f t="shared" si="9"/>
        <v>0.29940030000000006</v>
      </c>
      <c r="J77" s="8">
        <f t="shared" si="9"/>
        <v>0.29910089970000009</v>
      </c>
      <c r="K77" s="48"/>
    </row>
    <row r="78" spans="1:11" ht="28.5" customHeight="1">
      <c r="A78" s="23" t="s">
        <v>95</v>
      </c>
      <c r="B78" s="24" t="s">
        <v>91</v>
      </c>
      <c r="C78" s="50" t="s">
        <v>115</v>
      </c>
      <c r="D78" s="8">
        <v>1.19</v>
      </c>
      <c r="E78" s="8">
        <v>1.18</v>
      </c>
      <c r="F78" s="8">
        <v>1.17</v>
      </c>
      <c r="G78" s="8">
        <v>1.17</v>
      </c>
      <c r="H78" s="8">
        <f t="shared" si="9"/>
        <v>1.16883</v>
      </c>
      <c r="I78" s="8">
        <f t="shared" si="9"/>
        <v>1.1676611700000001</v>
      </c>
      <c r="J78" s="8">
        <f t="shared" si="9"/>
        <v>1.1664935088300004</v>
      </c>
      <c r="K78" s="48"/>
    </row>
    <row r="79" spans="1:11" ht="30" customHeight="1">
      <c r="A79" s="40" t="s">
        <v>96</v>
      </c>
      <c r="B79" s="41" t="s">
        <v>92</v>
      </c>
      <c r="C79" s="51" t="s">
        <v>98</v>
      </c>
      <c r="D79" s="42">
        <v>1.72</v>
      </c>
      <c r="E79" s="42">
        <v>2.25</v>
      </c>
      <c r="F79" s="42">
        <v>2.25</v>
      </c>
      <c r="G79" s="42">
        <v>2.2400000000000002</v>
      </c>
      <c r="H79" s="42">
        <f t="shared" si="9"/>
        <v>2.2377600000000006</v>
      </c>
      <c r="I79" s="42">
        <f t="shared" si="9"/>
        <v>2.2355222400000008</v>
      </c>
      <c r="J79" s="42">
        <f t="shared" si="9"/>
        <v>2.2332867177600009</v>
      </c>
      <c r="K79" s="52"/>
    </row>
    <row r="80" spans="1:11" ht="78" customHeight="1">
      <c r="A80" s="14">
        <v>41</v>
      </c>
      <c r="B80" s="15" t="s">
        <v>126</v>
      </c>
      <c r="C80" s="53"/>
      <c r="D80" s="16" t="s">
        <v>35</v>
      </c>
      <c r="E80" s="16" t="s">
        <v>35</v>
      </c>
      <c r="F80" s="16" t="s">
        <v>35</v>
      </c>
      <c r="G80" s="16" t="s">
        <v>35</v>
      </c>
      <c r="H80" s="16" t="s">
        <v>35</v>
      </c>
      <c r="I80" s="16" t="s">
        <v>35</v>
      </c>
      <c r="J80" s="16" t="s">
        <v>35</v>
      </c>
      <c r="K80" s="16"/>
    </row>
    <row r="81" spans="1:11" ht="15" customHeight="1">
      <c r="A81" s="17">
        <v>41.1</v>
      </c>
      <c r="B81" s="19" t="s">
        <v>130</v>
      </c>
      <c r="C81" s="54" t="s">
        <v>129</v>
      </c>
      <c r="D81" s="18" t="s">
        <v>131</v>
      </c>
      <c r="E81" s="18" t="s">
        <v>131</v>
      </c>
      <c r="F81" s="18" t="s">
        <v>131</v>
      </c>
      <c r="G81" s="18">
        <v>77.3</v>
      </c>
      <c r="H81" s="18" t="s">
        <v>131</v>
      </c>
      <c r="I81" s="18" t="s">
        <v>131</v>
      </c>
      <c r="J81" s="18">
        <v>80</v>
      </c>
      <c r="K81" s="16"/>
    </row>
    <row r="82" spans="1:11" ht="15" customHeight="1">
      <c r="A82" s="17" t="s">
        <v>127</v>
      </c>
      <c r="B82" s="19" t="s">
        <v>128</v>
      </c>
      <c r="C82" s="54" t="s">
        <v>129</v>
      </c>
      <c r="D82" s="18" t="s">
        <v>131</v>
      </c>
      <c r="E82" s="18" t="s">
        <v>131</v>
      </c>
      <c r="F82" s="18" t="s">
        <v>131</v>
      </c>
      <c r="G82" s="18">
        <v>80.86</v>
      </c>
      <c r="H82" s="18" t="s">
        <v>131</v>
      </c>
      <c r="I82" s="18" t="s">
        <v>131</v>
      </c>
      <c r="J82" s="18">
        <v>81</v>
      </c>
      <c r="K82" s="55"/>
    </row>
  </sheetData>
  <mergeCells count="14">
    <mergeCell ref="A1:K1"/>
    <mergeCell ref="A2:K2"/>
    <mergeCell ref="A3:K3"/>
    <mergeCell ref="K4:K5"/>
    <mergeCell ref="D4:J4"/>
    <mergeCell ref="A7:K7"/>
    <mergeCell ref="A58:K58"/>
    <mergeCell ref="A67:K67"/>
    <mergeCell ref="A42:K42"/>
    <mergeCell ref="A45:K45"/>
    <mergeCell ref="A53:K53"/>
    <mergeCell ref="A22:K22"/>
    <mergeCell ref="A26:K26"/>
    <mergeCell ref="A35:K35"/>
  </mergeCells>
  <phoneticPr fontId="7" type="noConversion"/>
  <pageMargins left="0.11811023622047245" right="0.11811023622047245" top="0.74803149606299213" bottom="0.74803149606299213" header="0.31496062992125984" footer="0.31496062992125984"/>
  <pageSetup paperSize="9" scale="60" orientation="landscape" horizontalDpi="300" verticalDpi="300" r:id="rId1"/>
  <rowBreaks count="2" manualBreakCount="2">
    <brk id="30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opLeftCell="A4" workbookViewId="0">
      <selection activeCell="C16" sqref="C16"/>
    </sheetView>
  </sheetViews>
  <sheetFormatPr defaultRowHeight="15"/>
  <cols>
    <col min="1" max="1" width="6.28515625" customWidth="1"/>
    <col min="2" max="2" width="94.42578125" customWidth="1"/>
    <col min="3" max="3" width="30.140625" customWidth="1"/>
    <col min="4" max="4" width="10.42578125" customWidth="1"/>
    <col min="5" max="5" width="11.140625" customWidth="1"/>
    <col min="6" max="6" width="10" customWidth="1"/>
    <col min="7" max="7" width="9.140625" customWidth="1"/>
    <col min="8" max="8" width="9.5703125" customWidth="1"/>
    <col min="9" max="9" width="10" customWidth="1"/>
    <col min="10" max="10" width="11.7109375" customWidth="1"/>
    <col min="11" max="11" width="27.7109375" customWidth="1"/>
  </cols>
  <sheetData>
    <row r="1" spans="1:11" ht="21">
      <c r="A1" s="3"/>
      <c r="B1" s="4"/>
      <c r="C1" s="3"/>
      <c r="D1" s="3"/>
      <c r="E1" s="3"/>
      <c r="F1" s="3"/>
      <c r="G1" s="3"/>
      <c r="H1" s="3"/>
      <c r="I1" s="3"/>
      <c r="J1" s="3"/>
      <c r="K1" s="7"/>
    </row>
    <row r="2" spans="1:11" ht="146.25" customHeight="1">
      <c r="A2" s="1"/>
      <c r="B2" s="72" t="s">
        <v>102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20.25">
      <c r="A3" s="1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31.5" customHeight="1">
      <c r="A4" s="74" t="s">
        <v>132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ht="318.7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1:11" ht="15.7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5.7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5.7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5.7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1">
      <c r="A18" s="3"/>
      <c r="B18" s="5"/>
      <c r="C18" s="3"/>
      <c r="D18" s="3"/>
      <c r="E18" s="3"/>
      <c r="F18" s="3"/>
      <c r="G18" s="3"/>
      <c r="H18" s="3"/>
      <c r="I18" s="3"/>
      <c r="J18" s="3"/>
      <c r="K18" s="3"/>
    </row>
  </sheetData>
  <mergeCells count="3">
    <mergeCell ref="B2:K2"/>
    <mergeCell ref="B3:K3"/>
    <mergeCell ref="A4:K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Экономическое развитие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2020-04-29T10:43:26Z</cp:lastPrinted>
  <dcterms:created xsi:type="dcterms:W3CDTF">2009-03-18T12:45:17Z</dcterms:created>
  <dcterms:modified xsi:type="dcterms:W3CDTF">2020-04-29T10:45:06Z</dcterms:modified>
</cp:coreProperties>
</file>